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60" yWindow="420" windowWidth="18405" windowHeight="11640" tabRatio="906" firstSheet="3" activeTab="3"/>
  </bookViews>
  <sheets>
    <sheet name="перечень из 1С" sheetId="17" state="hidden" r:id="rId1"/>
    <sheet name="перечень дог." sheetId="1" state="hidden" r:id="rId2"/>
    <sheet name="перечень 2014" sheetId="4" state="hidden" r:id="rId3"/>
    <sheet name="1. ПЛАН ЗАКУПОК 2015" sheetId="5" r:id="rId4"/>
    <sheet name="Наименование раздела" sheetId="20" state="hidden" r:id="rId5"/>
  </sheets>
  <definedNames>
    <definedName name="_xlnm._FilterDatabase" localSheetId="2" hidden="1">'перечень 2014'!$D$1:$D$29</definedName>
    <definedName name="_xlnm._FilterDatabase" localSheetId="1" hidden="1">'перечень дог.'!$D$1:$D$67</definedName>
    <definedName name="_xlnm._FilterDatabase" localSheetId="0" hidden="1">'перечень из 1С'!$A$1:$G$159</definedName>
    <definedName name="виды_затрат">#REF!</definedName>
    <definedName name="_xlnm.Print_Area" localSheetId="3">'1. ПЛАН ЗАКУПОК 2015'!$A$1:$K$32</definedName>
    <definedName name="_xlnm.Print_Area" localSheetId="4">'Наименование раздела'!$A$1:$F$28</definedName>
  </definedNames>
  <calcPr calcId="145621"/>
</workbook>
</file>

<file path=xl/calcChain.xml><?xml version="1.0" encoding="utf-8"?>
<calcChain xmlns="http://schemas.openxmlformats.org/spreadsheetml/2006/main">
  <c r="G22" i="5" l="1"/>
  <c r="G6" i="5" s="1"/>
  <c r="D166" i="17" l="1"/>
  <c r="D9" i="20"/>
  <c r="C9" i="20"/>
  <c r="C5" i="20" l="1"/>
  <c r="E14" i="20" s="1"/>
  <c r="D5" i="20"/>
  <c r="F9" i="20" s="1"/>
  <c r="E7" i="20"/>
  <c r="E12" i="20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J68" i="1"/>
  <c r="I3" i="4"/>
  <c r="J3" i="4" s="1"/>
  <c r="K3" i="4" s="1"/>
  <c r="L3" i="4" s="1"/>
  <c r="I17" i="4"/>
  <c r="J17" i="4" s="1"/>
  <c r="K17" i="4" s="1"/>
  <c r="L17" i="4" s="1"/>
  <c r="E13" i="20" l="1"/>
  <c r="E11" i="20"/>
  <c r="E5" i="20"/>
  <c r="E9" i="20"/>
  <c r="E8" i="20"/>
  <c r="F11" i="20"/>
  <c r="F8" i="20"/>
  <c r="F7" i="20"/>
  <c r="F5" i="20"/>
  <c r="F14" i="20"/>
  <c r="F13" i="20"/>
  <c r="F12" i="20"/>
  <c r="H9" i="1"/>
  <c r="H14" i="1"/>
  <c r="H25" i="1"/>
  <c r="H29" i="1"/>
  <c r="H30" i="1"/>
  <c r="H37" i="1"/>
  <c r="H40" i="1"/>
  <c r="H42" i="1"/>
  <c r="H16" i="1"/>
  <c r="H6" i="1"/>
</calcChain>
</file>

<file path=xl/sharedStrings.xml><?xml version="1.0" encoding="utf-8"?>
<sst xmlns="http://schemas.openxmlformats.org/spreadsheetml/2006/main" count="1351" uniqueCount="651">
  <si>
    <t>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</si>
  <si>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</si>
  <si>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</si>
  <si>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</si>
  <si>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</si>
  <si>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</si>
  <si>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</si>
  <si>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</si>
  <si>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</si>
  <si>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</si>
  <si>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</si>
  <si>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</si>
  <si>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</si>
  <si>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2013г</t>
  </si>
  <si>
    <t>№</t>
  </si>
  <si>
    <t>Срок действия</t>
  </si>
  <si>
    <t>Периодичность оплаты</t>
  </si>
  <si>
    <t>план</t>
  </si>
  <si>
    <t>факт</t>
  </si>
  <si>
    <t>Перечень расходных договоров</t>
  </si>
  <si>
    <t>ООО"Спецметресурсы"</t>
  </si>
  <si>
    <t>ООО"Региональный Центр Ценообразования в стр"</t>
  </si>
  <si>
    <t>ЗАО"СевМис"</t>
  </si>
  <si>
    <t>ф-л ФГУП"Почта России"</t>
  </si>
  <si>
    <t>ФГБУ"Мурманское управление по гидрометеорологии"</t>
  </si>
  <si>
    <t>ОАО"Ростелеком"</t>
  </si>
  <si>
    <t>ЗАО"Теле2-Мурманск"</t>
  </si>
  <si>
    <t>Мегафон</t>
  </si>
  <si>
    <t>Комитет по управлению имуществом</t>
  </si>
  <si>
    <t>ОАО"Апатитыводоканал"</t>
  </si>
  <si>
    <t>ФГУП"Охрана"</t>
  </si>
  <si>
    <t>Больница КНЦ</t>
  </si>
  <si>
    <t>ИП Байрамов У.Г.</t>
  </si>
  <si>
    <t>ООО"Скан-Марине"</t>
  </si>
  <si>
    <t>ООО"Промэлектросвет"</t>
  </si>
  <si>
    <t>ФБУ"Мурманский ЦСМ"</t>
  </si>
  <si>
    <t>ООО"Аудиторская компания Цитадель"</t>
  </si>
  <si>
    <t>ф-л Кольский ОАО"ТГК-1"</t>
  </si>
  <si>
    <t>ОВО</t>
  </si>
  <si>
    <t>ООО"КРЭС"</t>
  </si>
  <si>
    <t>ООО"Фирма"Тор"</t>
  </si>
  <si>
    <t>ООО"Чистый город"</t>
  </si>
  <si>
    <t>ФГУЗ"Центр гигиены и эпидеомиологии"</t>
  </si>
  <si>
    <t>ООО"Офис-Профи"</t>
  </si>
  <si>
    <t>ООО"Апатит-Медиа"</t>
  </si>
  <si>
    <t>ИП Иванов С.Б.</t>
  </si>
  <si>
    <t>ООО"Мак Групп"</t>
  </si>
  <si>
    <t>МУП"АЭСК"</t>
  </si>
  <si>
    <t>ЗАО"Центр информатики"</t>
  </si>
  <si>
    <t>ООО"Экопром"</t>
  </si>
  <si>
    <t>ВСК</t>
  </si>
  <si>
    <t>ООО"Агенство информационных технологий"</t>
  </si>
  <si>
    <t>ЗАО"Гелан-3"</t>
  </si>
  <si>
    <t>ООО"Юрсервис"</t>
  </si>
  <si>
    <t>ИП Бородин Ю.В.</t>
  </si>
  <si>
    <t>ИП Деникаев К.В.</t>
  </si>
  <si>
    <t>ОАО"Мурманоблгаз"</t>
  </si>
  <si>
    <t>ИП Иванов М.Б.</t>
  </si>
  <si>
    <t>ООО"Траснссталь"</t>
  </si>
  <si>
    <t>ООО"Стройкомплект"</t>
  </si>
  <si>
    <t>ООО"Регион Транс"</t>
  </si>
  <si>
    <t>ООО"Вентсервис"</t>
  </si>
  <si>
    <t>ООО"Холод продукт"</t>
  </si>
  <si>
    <t>ООО"Севтехнет"</t>
  </si>
  <si>
    <t>ЗАО"Энерго-Сервисная компания"</t>
  </si>
  <si>
    <t>ООО"ЦНТИ"Прогресс"</t>
  </si>
  <si>
    <t>НУНиДПОУУК"Мурманскавтотранс"</t>
  </si>
  <si>
    <t>ОАО"Апатит"</t>
  </si>
  <si>
    <t>ЗАО "ПФ"СКБ Контур"</t>
  </si>
  <si>
    <t>ГОБУЗ"Апатитско-Кировская центр.горбольница"</t>
  </si>
  <si>
    <t>ООО"Квант"</t>
  </si>
  <si>
    <t>ИП Ронжин С.Я.</t>
  </si>
  <si>
    <t>ЗАО"Арктика"</t>
  </si>
  <si>
    <t>ООО"СК"Согласие"</t>
  </si>
  <si>
    <t>АНО ДО"КМ ЦОТ"</t>
  </si>
  <si>
    <t>ООО"Компания "Тензор"</t>
  </si>
  <si>
    <t>НП"Жилищно-строительное объединение"Мурмана"</t>
  </si>
  <si>
    <t>Наименование</t>
  </si>
  <si>
    <t>виды работ</t>
  </si>
  <si>
    <t>металлолом</t>
  </si>
  <si>
    <t>программа "А0"</t>
  </si>
  <si>
    <t>экспертное обсл. Трубопроводов, крана</t>
  </si>
  <si>
    <t>подписка, франкир.услуги, перес.почт.перевод</t>
  </si>
  <si>
    <t>гидрометеорологическая информация</t>
  </si>
  <si>
    <t>связь</t>
  </si>
  <si>
    <t>аренда дог.№ 1051</t>
  </si>
  <si>
    <t>вода</t>
  </si>
  <si>
    <t>обслуживание приборов</t>
  </si>
  <si>
    <t>медомотр</t>
  </si>
  <si>
    <t>строительные изделия</t>
  </si>
  <si>
    <t>кислород, ацетилен</t>
  </si>
  <si>
    <t>материалы</t>
  </si>
  <si>
    <t>поверка, ремонт си,пов.квал.</t>
  </si>
  <si>
    <t>аудит</t>
  </si>
  <si>
    <t>охрана</t>
  </si>
  <si>
    <t>дог.217 эл.энергия</t>
  </si>
  <si>
    <t>свалка</t>
  </si>
  <si>
    <t>плановый вывоз мусора</t>
  </si>
  <si>
    <t>анализ воды</t>
  </si>
  <si>
    <t>канц.товары</t>
  </si>
  <si>
    <t>изготовление продукции</t>
  </si>
  <si>
    <t>зап.части</t>
  </si>
  <si>
    <t>аренда Строителей 4</t>
  </si>
  <si>
    <t>ГСМ</t>
  </si>
  <si>
    <t>инф.конс.услуги</t>
  </si>
  <si>
    <t>газ</t>
  </si>
  <si>
    <t xml:space="preserve">металл </t>
  </si>
  <si>
    <t>потавка,монтаж вентидяции</t>
  </si>
  <si>
    <t>лицензия</t>
  </si>
  <si>
    <t>эспертиза расчета нормативных потерь</t>
  </si>
  <si>
    <t>обучение Алупов А.Г.</t>
  </si>
  <si>
    <t>обучение Лысенко Г.Н.</t>
  </si>
  <si>
    <t>повышение квалификации</t>
  </si>
  <si>
    <t>передача прием инф.в электронном виде</t>
  </si>
  <si>
    <t>медосмотр</t>
  </si>
  <si>
    <t>проверка тех.состояния трансп.ср-в</t>
  </si>
  <si>
    <t>страхование сро</t>
  </si>
  <si>
    <t>испытание средств защиты</t>
  </si>
  <si>
    <t>аттестация рабочих мест</t>
  </si>
  <si>
    <t>ключ электронной подписи торги</t>
  </si>
  <si>
    <t>обучение сро</t>
  </si>
  <si>
    <t>"СБИС++электронная отчетность</t>
  </si>
  <si>
    <t>утилизация ртутьсодержащих отходов</t>
  </si>
  <si>
    <t>страховка</t>
  </si>
  <si>
    <t>система"Гарант"</t>
  </si>
  <si>
    <t>дог.№ 83</t>
  </si>
  <si>
    <t>дог.№ 5002</t>
  </si>
  <si>
    <t>утилизация шин, аакум, нефтеотходов</t>
  </si>
  <si>
    <t>04.06.2013г.  05.07.2013г.</t>
  </si>
  <si>
    <t>07.06.2013г.</t>
  </si>
  <si>
    <t>разовый</t>
  </si>
  <si>
    <t>13.06.2013г. 13.04.2014г.</t>
  </si>
  <si>
    <t>25.04.2013г. 31.12.2013г.</t>
  </si>
  <si>
    <t>04.05.2013г. 03.05.2014г.</t>
  </si>
  <si>
    <t>10.01.2013г. 31.12.2013г.</t>
  </si>
  <si>
    <t>09.04.2013г. 31.12.2013г.</t>
  </si>
  <si>
    <t>по факту</t>
  </si>
  <si>
    <t>03.04.2013г.</t>
  </si>
  <si>
    <t>20.03.2013г. 31.12.2013г.</t>
  </si>
  <si>
    <t>12-2013-СРО</t>
  </si>
  <si>
    <t>б/н</t>
  </si>
  <si>
    <t>37 АРЭС-2013</t>
  </si>
  <si>
    <t>1510007-0000022/13 СРО</t>
  </si>
  <si>
    <t>13-064</t>
  </si>
  <si>
    <t>02/13-ТО</t>
  </si>
  <si>
    <t>03230035/12УЦ</t>
  </si>
  <si>
    <t>07.03.2013г. 06.03.2014г.</t>
  </si>
  <si>
    <t>4167/100908</t>
  </si>
  <si>
    <t>15.02.2013г. 31.12.2014г.</t>
  </si>
  <si>
    <t>5-ОП</t>
  </si>
  <si>
    <t>14.03.2013г.          до исполнения</t>
  </si>
  <si>
    <t>Ц000000600</t>
  </si>
  <si>
    <t>31.01.2013г. 20.03.2013г.</t>
  </si>
  <si>
    <t>27 СК/2013/31ТЭ</t>
  </si>
  <si>
    <t>11.02.2013г.          до исполнения</t>
  </si>
  <si>
    <t>413-00011</t>
  </si>
  <si>
    <t>18.06.2013г.         до исполнения</t>
  </si>
  <si>
    <t>413-00002</t>
  </si>
  <si>
    <t>05.02.2013г.         до исполнения</t>
  </si>
  <si>
    <t>01-01/13</t>
  </si>
  <si>
    <t>05.01.2013г. 31.12.2013г.</t>
  </si>
  <si>
    <t>01.02.2013г.          до исполнения</t>
  </si>
  <si>
    <t>03-02-2013</t>
  </si>
  <si>
    <t>420/13</t>
  </si>
  <si>
    <t>25.01.2013г. 31.12.2013г.</t>
  </si>
  <si>
    <t>01.01.2013г. 31.12.2013г.</t>
  </si>
  <si>
    <t>08/13</t>
  </si>
  <si>
    <t>39-А/2013</t>
  </si>
  <si>
    <t>09.01.2013г. 08.01.2013г.</t>
  </si>
  <si>
    <t>Ш № 012/13</t>
  </si>
  <si>
    <t>29.12.2012г. 31.12.2013г.</t>
  </si>
  <si>
    <t>02/235-13</t>
  </si>
  <si>
    <t>09.01.2013г. 31.12.2013г.</t>
  </si>
  <si>
    <t>156/13</t>
  </si>
  <si>
    <t xml:space="preserve">01.01.2013г. 31.12.2013г. </t>
  </si>
  <si>
    <t>ИПО/13/24</t>
  </si>
  <si>
    <t>серия 111 № 0100529225 серия 111 № 0100529226</t>
  </si>
  <si>
    <t>82/13</t>
  </si>
  <si>
    <t>ЛЦ-121306</t>
  </si>
  <si>
    <t>31.12.2012г.          до исполнения</t>
  </si>
  <si>
    <t>01/13; 02/13; 03/13</t>
  </si>
  <si>
    <t>19.02.2013г. 18.02.2014г.</t>
  </si>
  <si>
    <t xml:space="preserve">11.01.2013г. 31.12.2013г. </t>
  </si>
  <si>
    <t>01.01.2013г. 31.07.2013г.</t>
  </si>
  <si>
    <t>01.12.2012г. 01.12.2013г.</t>
  </si>
  <si>
    <t>06/05-А</t>
  </si>
  <si>
    <t>12.05.2012г. 12.05.2013г.</t>
  </si>
  <si>
    <t>3565 М</t>
  </si>
  <si>
    <t>63_/2012</t>
  </si>
  <si>
    <t>04-01/10__</t>
  </si>
  <si>
    <t>77/09</t>
  </si>
  <si>
    <t>442-Д</t>
  </si>
  <si>
    <t>20.04.2004г. по настоящее время</t>
  </si>
  <si>
    <t>л/с___________</t>
  </si>
  <si>
    <t>24.06.2010г. по настоящее время</t>
  </si>
  <si>
    <t>09.12.2011г. по настоящее время</t>
  </si>
  <si>
    <t>25.01.2011г. по настоящее время</t>
  </si>
  <si>
    <t>151330977777</t>
  </si>
  <si>
    <t xml:space="preserve">09.04.2013г. 31.12.2013г. </t>
  </si>
  <si>
    <t>51-12.1-20/358-13</t>
  </si>
  <si>
    <t>25.04.2013г.          до исполнения</t>
  </si>
  <si>
    <t>11/3684</t>
  </si>
  <si>
    <t>19.10.2012г. 31.12.2013г.</t>
  </si>
  <si>
    <t>662-ТС</t>
  </si>
  <si>
    <t>172ю-кп</t>
  </si>
  <si>
    <t>раз в квартал</t>
  </si>
  <si>
    <t>раз в квартал по факту</t>
  </si>
  <si>
    <t>ежемесячно</t>
  </si>
  <si>
    <t>раз в год</t>
  </si>
  <si>
    <t>земля</t>
  </si>
  <si>
    <t>квартально</t>
  </si>
  <si>
    <t>№ п/п</t>
  </si>
  <si>
    <t>Наименование лота</t>
  </si>
  <si>
    <t>№ договора</t>
  </si>
  <si>
    <t>Срок договора</t>
  </si>
  <si>
    <t>Стоимость договора</t>
  </si>
  <si>
    <t>1 кв.</t>
  </si>
  <si>
    <t>2 кв.</t>
  </si>
  <si>
    <t xml:space="preserve">3 кв. </t>
  </si>
  <si>
    <t>4 кв.</t>
  </si>
  <si>
    <t>Вывоз и размещение ТБО</t>
  </si>
  <si>
    <t>№ 344</t>
  </si>
  <si>
    <t>Дата договораъ</t>
  </si>
  <si>
    <t>01.01.14 - 31.12.14</t>
  </si>
  <si>
    <t>НДС не облагается</t>
  </si>
  <si>
    <t>НДС</t>
  </si>
  <si>
    <t>№ 22</t>
  </si>
  <si>
    <t>Поставка товаров (трубопроводная арматура)</t>
  </si>
  <si>
    <t>???</t>
  </si>
  <si>
    <t>№ 217</t>
  </si>
  <si>
    <t>бессрочный</t>
  </si>
  <si>
    <t>Энергоснабжение</t>
  </si>
  <si>
    <t>Пользование системой Электронная отчетность</t>
  </si>
  <si>
    <t>№ ЛЦ-131179</t>
  </si>
  <si>
    <t>№ 82/13</t>
  </si>
  <si>
    <t>продлен до 31.12.2014</t>
  </si>
  <si>
    <t>Размещение и утилизация ртутьсодержащих отходов</t>
  </si>
  <si>
    <t>Контрагент</t>
  </si>
  <si>
    <t>ООО "Чистый город"</t>
  </si>
  <si>
    <t>ООО "МАК Групп"</t>
  </si>
  <si>
    <t>ООО "Коларегионэнергосбыт"</t>
  </si>
  <si>
    <t>ЗАО "Центр информатики"</t>
  </si>
  <si>
    <t>ООО "ЭКОПРОМ"</t>
  </si>
  <si>
    <t>Поставка технических газов</t>
  </si>
  <si>
    <t>ООО "Скан-Марине"</t>
  </si>
  <si>
    <t>№ 210/13</t>
  </si>
  <si>
    <t>автоматическая пролонгация</t>
  </si>
  <si>
    <t>Поставка товаров (ремонт сетей)</t>
  </si>
  <si>
    <t>ООО "Мурманснаб"</t>
  </si>
  <si>
    <t>№ 15</t>
  </si>
  <si>
    <t>Охранно-пожарная сигнализация</t>
  </si>
  <si>
    <t>ГУ ОВО при МО МВД России "Апатитский"</t>
  </si>
  <si>
    <t>№ 00277</t>
  </si>
  <si>
    <t>ОАО "ТГК №1"</t>
  </si>
  <si>
    <t>Теплоснабжение (в горячей воде)</t>
  </si>
  <si>
    <t>№ 83</t>
  </si>
  <si>
    <t>Метрологические работы и услуги</t>
  </si>
  <si>
    <t>ФБУ "Мурманский ЦСМ"</t>
  </si>
  <si>
    <t>№ 3565 М</t>
  </si>
  <si>
    <t>Предрейсовые мед.осмотры</t>
  </si>
  <si>
    <t>Больница Кольского научного центра РАН</t>
  </si>
  <si>
    <t>№ 77/09</t>
  </si>
  <si>
    <t>до 31.12.14</t>
  </si>
  <si>
    <t>Обслуживание технических средств охраны</t>
  </si>
  <si>
    <t>ФГУП "Охрана" МВД РФ</t>
  </si>
  <si>
    <t>№ 442-Д</t>
  </si>
  <si>
    <t>ОАО "Апатитыводоканал"</t>
  </si>
  <si>
    <t>ХВС, прием сточных вод, плата за природопользование</t>
  </si>
  <si>
    <t>№ 427</t>
  </si>
  <si>
    <t>Аренда земельного участка</t>
  </si>
  <si>
    <t>Администрация г.Апатиты</t>
  </si>
  <si>
    <t>до 01.01.2029</t>
  </si>
  <si>
    <t>НДС 18% в т.ч.</t>
  </si>
  <si>
    <t xml:space="preserve">Мегафон </t>
  </si>
  <si>
    <t>Оказание услуг связи</t>
  </si>
  <si>
    <t>№ 178903-R6</t>
  </si>
  <si>
    <t>ЗАО "ТЕЛЕ2-Мурманск"</t>
  </si>
  <si>
    <t>ОАО "Ростелеком"</t>
  </si>
  <si>
    <t>№ 15004079</t>
  </si>
  <si>
    <t>Предост.услуг междугор. и междунар. электрической связи</t>
  </si>
  <si>
    <t>№ 15004079-РТК</t>
  </si>
  <si>
    <t>Предоставление услуг сети подвижн.радиотелефонной связи</t>
  </si>
  <si>
    <t>ОАО "Мобильные ТелеСистемы"</t>
  </si>
  <si>
    <t>№ 151330977777</t>
  </si>
  <si>
    <t>Техсопровождение КПО "А0" для Windows</t>
  </si>
  <si>
    <t>ООО "Региональный центр ценообразования в строительстве"</t>
  </si>
  <si>
    <t>№ 662-ТС</t>
  </si>
  <si>
    <t>О приеме переводов денежных средств</t>
  </si>
  <si>
    <t>ФГУП "Почта России"</t>
  </si>
  <si>
    <t>№ 51-12.1-20/1833-10</t>
  </si>
  <si>
    <t>Оказание услуг почтовой связи</t>
  </si>
  <si>
    <t>№ 51-3.1-06/934-215А</t>
  </si>
  <si>
    <t>Прием и доставка период.печатн.изданий по подписке</t>
  </si>
  <si>
    <t>№ 51-12.1-20/1215-13</t>
  </si>
  <si>
    <t>24.09.2013 - 30.06.2013</t>
  </si>
  <si>
    <t>ОАО "ВСК"</t>
  </si>
  <si>
    <t>Страхование гражданской отв-ти владельца опасного объекта</t>
  </si>
  <si>
    <t>01.01.2014 - 31.12.2014</t>
  </si>
  <si>
    <t>111 № 0100529279</t>
  </si>
  <si>
    <t>111 № 0100529280</t>
  </si>
  <si>
    <t xml:space="preserve">№ 53 </t>
  </si>
  <si>
    <t>ФГБУ "Мурманское УГМС"</t>
  </si>
  <si>
    <t>Предоставление спец.инф-ии в области гидрометеорологии</t>
  </si>
  <si>
    <t>№ 5002</t>
  </si>
  <si>
    <t>Теплоснабжение (потери)</t>
  </si>
  <si>
    <t>РЕГЛАМЕНТИРОВАННЫЕ ЗАКУПКИ</t>
  </si>
  <si>
    <t>2.2. Материалы</t>
  </si>
  <si>
    <t>3. Энергия</t>
  </si>
  <si>
    <t>4. Страхование</t>
  </si>
  <si>
    <t>5. Аренда</t>
  </si>
  <si>
    <t>7. Прочее</t>
  </si>
  <si>
    <t>8.1. Материалы</t>
  </si>
  <si>
    <t>8.2. УПХ</t>
  </si>
  <si>
    <t>8.3. Прочее</t>
  </si>
  <si>
    <t>Вид затрат</t>
  </si>
  <si>
    <t>Вид закупки</t>
  </si>
  <si>
    <t>ПД</t>
  </si>
  <si>
    <t>НРЗ</t>
  </si>
  <si>
    <t>ЕП</t>
  </si>
  <si>
    <t>Ремонт автотрансопрта</t>
  </si>
  <si>
    <t>№ 30</t>
  </si>
  <si>
    <t>ИП Яковлев</t>
  </si>
  <si>
    <t>16.12.2013 - 16.12.2014</t>
  </si>
  <si>
    <t>№ 2</t>
  </si>
  <si>
    <t>Запчасти</t>
  </si>
  <si>
    <t>09.01.2014 - 31.12.2014</t>
  </si>
  <si>
    <t>№ ИПО/14/34</t>
  </si>
  <si>
    <t>Сопровождение "ГАРАНТ"</t>
  </si>
  <si>
    <t>ООО "АИТ"</t>
  </si>
  <si>
    <t>бессрочный, запросить новые допники</t>
  </si>
  <si>
    <t>Товары/услуги</t>
  </si>
  <si>
    <t>Договор 2013</t>
  </si>
  <si>
    <t>Расходы 2013</t>
  </si>
  <si>
    <t>Договор 2014</t>
  </si>
  <si>
    <t>Примечание</t>
  </si>
  <si>
    <t>АНО ДО "КМ ЦОТ"</t>
  </si>
  <si>
    <t>180-О, 175</t>
  </si>
  <si>
    <t>Апат.почтамт"Почта России пок</t>
  </si>
  <si>
    <t>подписка</t>
  </si>
  <si>
    <t>51-12.1-20/1215-13</t>
  </si>
  <si>
    <t>услуги почтовой связи</t>
  </si>
  <si>
    <t xml:space="preserve"> 51-12,1-20/2040-12</t>
  </si>
  <si>
    <t>51-3.1-06/934-215А</t>
  </si>
  <si>
    <t>переводы денежных средств</t>
  </si>
  <si>
    <t>51-12,1-20/1833-10</t>
  </si>
  <si>
    <t>51-12.1-20/1833-10</t>
  </si>
  <si>
    <t>продлен</t>
  </si>
  <si>
    <t>ГАОУ МО СПО "МСК"</t>
  </si>
  <si>
    <t>обучение</t>
  </si>
  <si>
    <t>ГОАУ "Редакция газеты "Мурманский вестник"</t>
  </si>
  <si>
    <t>информационные услуги</t>
  </si>
  <si>
    <t>ГОБУЗ "Апатитско-Кировская ЦГБ"</t>
  </si>
  <si>
    <t>медосмотры</t>
  </si>
  <si>
    <t>ГУ ОВО при МУВД "Апатитское"</t>
  </si>
  <si>
    <t>вневедомственная и пожарная охрана</t>
  </si>
  <si>
    <t>ЗАО "АРКТИКА"</t>
  </si>
  <si>
    <t>ЗАО "Взлет"</t>
  </si>
  <si>
    <t>ВП-247-13</t>
  </si>
  <si>
    <t>ЗАО "Гарант-аудит"</t>
  </si>
  <si>
    <t>ИПО/14/34</t>
  </si>
  <si>
    <t>63 334,2 за полгода</t>
  </si>
  <si>
    <t>ЗАО "Гелан-3"</t>
  </si>
  <si>
    <t>ЗАО "Интерфакс"</t>
  </si>
  <si>
    <t>раскрытие информации через интернет</t>
  </si>
  <si>
    <t>ЗАО "Компания СЕЙД"</t>
  </si>
  <si>
    <t>стройматериалы</t>
  </si>
  <si>
    <t>ЗАО "НПФ "ЛОГИКА"</t>
  </si>
  <si>
    <t>Ремонт и поверка</t>
  </si>
  <si>
    <t>ЗАО "ПРИЗМА"</t>
  </si>
  <si>
    <t>электр. Отчетность</t>
  </si>
  <si>
    <t>ЗАО "Региональный Центр Ценообразования в строительстве"</t>
  </si>
  <si>
    <t>литература</t>
  </si>
  <si>
    <t>ЗАО "Сбербанк-АСТ"</t>
  </si>
  <si>
    <t>аукцион</t>
  </si>
  <si>
    <t>ЗАО "Северный морск.инже.серв</t>
  </si>
  <si>
    <t>эксп.обсл.крана</t>
  </si>
  <si>
    <t>диагностика крана</t>
  </si>
  <si>
    <t>11/3729</t>
  </si>
  <si>
    <t>экспертное обследование труб</t>
  </si>
  <si>
    <t>11/3708</t>
  </si>
  <si>
    <t>11/3587</t>
  </si>
  <si>
    <t>ЗАО "Скан-Марине"</t>
  </si>
  <si>
    <t>210/13</t>
  </si>
  <si>
    <t>ЗАО "СофтЛайн Трейд"</t>
  </si>
  <si>
    <t>ЗАО "ТД СЕВЕРСТАЛЬ-ИНВЕСТ"</t>
  </si>
  <si>
    <t>ЗАО "Теле2-Мурманск"</t>
  </si>
  <si>
    <t>ЗАО "ТК "ХИМПЭК"</t>
  </si>
  <si>
    <t>ЗАО "Центр Информатики"</t>
  </si>
  <si>
    <t>электронная отчетность</t>
  </si>
  <si>
    <t>ЛЦ-131179</t>
  </si>
  <si>
    <t>3700 в год</t>
  </si>
  <si>
    <t>ЗАО "ЭСК"</t>
  </si>
  <si>
    <t>27СК/2013/3/Т7</t>
  </si>
  <si>
    <t>стройматериалы, асфальт, бетон</t>
  </si>
  <si>
    <t>05-05/ 13_, 04-05/ 13_</t>
  </si>
  <si>
    <t>ИП Бородин Анатолий Савельевич</t>
  </si>
  <si>
    <t>моб.телефоны</t>
  </si>
  <si>
    <t>ИП Бородин Юрий Васильевич</t>
  </si>
  <si>
    <t>Материалы</t>
  </si>
  <si>
    <t>100 000 рб. Лимит</t>
  </si>
  <si>
    <t>ИП Гужеля В. С.</t>
  </si>
  <si>
    <t>ИП Деникаев К. В.</t>
  </si>
  <si>
    <t>запчасти</t>
  </si>
  <si>
    <t>утилизация шин</t>
  </si>
  <si>
    <t>012/13</t>
  </si>
  <si>
    <t>ИП Картвелишвили  Т.А.</t>
  </si>
  <si>
    <t>щебень</t>
  </si>
  <si>
    <t>ИП Муравьева Елена Юрьевна</t>
  </si>
  <si>
    <t xml:space="preserve">комп. И пр. техника </t>
  </si>
  <si>
    <t>ИП Петров Александр Васильевич</t>
  </si>
  <si>
    <t>ИП Ронжин Сергей Яковлевич</t>
  </si>
  <si>
    <t>техосмотр автотранспорта</t>
  </si>
  <si>
    <t>ИП Сергеева О.И</t>
  </si>
  <si>
    <t>ИП Сосновская Н.Г.</t>
  </si>
  <si>
    <t>ИП Тутаев Дмитрий Александрович</t>
  </si>
  <si>
    <t>ИП Ульянкин Михаил Николаевич</t>
  </si>
  <si>
    <t>ИП Хлабыстина О.Ф.</t>
  </si>
  <si>
    <t>ИП Черноусов Александр Анатольевич</t>
  </si>
  <si>
    <t>ИП Шукшин Александр Владимирович</t>
  </si>
  <si>
    <t>КНЦ РАН больница</t>
  </si>
  <si>
    <t>МОО ВДПО</t>
  </si>
  <si>
    <t>пожарка</t>
  </si>
  <si>
    <t>МУП "АЭСК"</t>
  </si>
  <si>
    <t>возм. эл.эн</t>
  </si>
  <si>
    <t>94-АРЭС-2013</t>
  </si>
  <si>
    <t>37-АРЭС-2013</t>
  </si>
  <si>
    <t>аренда</t>
  </si>
  <si>
    <t>03/13</t>
  </si>
  <si>
    <t>02/14</t>
  </si>
  <si>
    <t>01/14</t>
  </si>
  <si>
    <t>МУП Аптека "Фарма-Плюс</t>
  </si>
  <si>
    <t>автоаптечки</t>
  </si>
  <si>
    <t>Некомм.партн."Жил.-стр.объед.М</t>
  </si>
  <si>
    <t>оплата СРО</t>
  </si>
  <si>
    <t>НУНДПО УКК"Мурманскавтотранс"</t>
  </si>
  <si>
    <t>ОАО "Апатит"</t>
  </si>
  <si>
    <t>коммуналка</t>
  </si>
  <si>
    <t>ОАО "Апатитыхлеб"</t>
  </si>
  <si>
    <t>подарки НГ</t>
  </si>
  <si>
    <t>ОАО "Военно-страховая компания</t>
  </si>
  <si>
    <t>страховка гр.отв. По трубам</t>
  </si>
  <si>
    <t>серия 111 № 0100529279 серия 111 № 0100529280</t>
  </si>
  <si>
    <t>ОАО "Мегафон"</t>
  </si>
  <si>
    <t>109604-R6</t>
  </si>
  <si>
    <t>1238826-АРТ</t>
  </si>
  <si>
    <t>178903-R6</t>
  </si>
  <si>
    <t>Продлен</t>
  </si>
  <si>
    <t>ОАО "МТС"</t>
  </si>
  <si>
    <t>ОАО "Мурманоблгаз" пок</t>
  </si>
  <si>
    <t>02/235-14</t>
  </si>
  <si>
    <t>15004079-РТК</t>
  </si>
  <si>
    <t>ОАО "Сбербанк России"</t>
  </si>
  <si>
    <t>РКО</t>
  </si>
  <si>
    <t>8017-09/63</t>
  </si>
  <si>
    <t>ОАО "ТГК-1"-СПб</t>
  </si>
  <si>
    <t>теплоэнергия хознужды</t>
  </si>
  <si>
    <t>2 012 356,94</t>
  </si>
  <si>
    <t>потери</t>
  </si>
  <si>
    <t>ОАО Агрофирма "Индустрия"</t>
  </si>
  <si>
    <t>молоко (охр.труда)</t>
  </si>
  <si>
    <t>ООО "Автотрейдинг-М"</t>
  </si>
  <si>
    <t>услуги ремонт авто</t>
  </si>
  <si>
    <t>ООО "Агентство информ.технол."</t>
  </si>
  <si>
    <t>информуслуги</t>
  </si>
  <si>
    <t>ООО "Апатит- Медиа "</t>
  </si>
  <si>
    <t>печатная продукция</t>
  </si>
  <si>
    <t>ООО "Апатитская теплоэнергетическая компания"</t>
  </si>
  <si>
    <t>ООО "Апатитытранс"</t>
  </si>
  <si>
    <t>Грузоперевозки</t>
  </si>
  <si>
    <t>ООО "Аргос"</t>
  </si>
  <si>
    <t>ООО "Аудиторская Компания Цитадель"</t>
  </si>
  <si>
    <t>18/09-А</t>
  </si>
  <si>
    <t>ООО "Вентсервис"</t>
  </si>
  <si>
    <t>вентиляция материалы</t>
  </si>
  <si>
    <t>вентиляция услуги</t>
  </si>
  <si>
    <t>ООО "Взлет-Норд"</t>
  </si>
  <si>
    <t>Материалы - ПУ теплоэнергии</t>
  </si>
  <si>
    <t>Услуги - ПУ теплоэнергии</t>
  </si>
  <si>
    <t>ООО "Грани"</t>
  </si>
  <si>
    <t>ООО "Дез сервис"</t>
  </si>
  <si>
    <t>Санобработка подвалов</t>
  </si>
  <si>
    <t>ООО "Завод Инновационного Промышленного оборудования"</t>
  </si>
  <si>
    <t>ООО "Икс-Бетон"</t>
  </si>
  <si>
    <t>ООО "Квант"</t>
  </si>
  <si>
    <t>техосмотр</t>
  </si>
  <si>
    <t>02/13-ТО, 06/13-ТО; 04/13-ТО</t>
  </si>
  <si>
    <t>ООО "Кировский рабочий"</t>
  </si>
  <si>
    <t>публикация объявлений</t>
  </si>
  <si>
    <t>ООО "Кола Дигеста"</t>
  </si>
  <si>
    <t>Обслуживание 1С</t>
  </si>
  <si>
    <t>ООО "Коларегионэнергосбыт" пок</t>
  </si>
  <si>
    <t>электроэнергия</t>
  </si>
  <si>
    <t>ООО "Кольский Центр пром.безоп</t>
  </si>
  <si>
    <t>промбезопасность</t>
  </si>
  <si>
    <t>14/2013-102; 14/2013-208</t>
  </si>
  <si>
    <t>ООО "Компания Тензор"</t>
  </si>
  <si>
    <t>электронная подпись</t>
  </si>
  <si>
    <t>ООО "Мастер Дом"</t>
  </si>
  <si>
    <t>ООО "Мега-Электроника"</t>
  </si>
  <si>
    <t>ООО "МЗССТ"</t>
  </si>
  <si>
    <t>ООО "МистериЯ плюс"</t>
  </si>
  <si>
    <t>средства спецзащиты</t>
  </si>
  <si>
    <t>ООО "Мурман-инструмент"</t>
  </si>
  <si>
    <t>ООО "Мурманснаб "</t>
  </si>
  <si>
    <t>ООО "Новако "</t>
  </si>
  <si>
    <t>ООО "Офисная планета 51 регион"</t>
  </si>
  <si>
    <t>канцтовары</t>
  </si>
  <si>
    <t>47/12</t>
  </si>
  <si>
    <t>ООО "ПромИнжиниринг"</t>
  </si>
  <si>
    <t>ООО "Промэлектросвет"</t>
  </si>
  <si>
    <t>ООО "Регион Транс "</t>
  </si>
  <si>
    <t>ООО "Русстройкомплект"</t>
  </si>
  <si>
    <t>ООО "РЦЦ в строительстве"</t>
  </si>
  <si>
    <t>техсопровождение комлекта ПО</t>
  </si>
  <si>
    <t>ООО "С К"</t>
  </si>
  <si>
    <t>ООО "Сварщик-Донмет"</t>
  </si>
  <si>
    <t>07/43/228</t>
  </si>
  <si>
    <t>ООО "СДМ"</t>
  </si>
  <si>
    <t>ООО "Северные Ресурсы"</t>
  </si>
  <si>
    <t>ООО "Севертранс"</t>
  </si>
  <si>
    <t>926/13</t>
  </si>
  <si>
    <t>ООО "Севтехнет"</t>
  </si>
  <si>
    <t>программное обеспечение</t>
  </si>
  <si>
    <t>413-00002, 413-000132</t>
  </si>
  <si>
    <t>ООО "СЕРВИС ЦЕНТР"</t>
  </si>
  <si>
    <t>оргтехника</t>
  </si>
  <si>
    <t>120717-1</t>
  </si>
  <si>
    <t>ООО "СК Согласие"</t>
  </si>
  <si>
    <t>страхование СРО</t>
  </si>
  <si>
    <t>ООО "СпейсВэб"</t>
  </si>
  <si>
    <t>хостинг</t>
  </si>
  <si>
    <t>ООО "Стройкомплект"</t>
  </si>
  <si>
    <t>ООО "СТС-техно"</t>
  </si>
  <si>
    <t>ООО "Тех-Центр-Сервис"</t>
  </si>
  <si>
    <t>обсл. Оргтехники</t>
  </si>
  <si>
    <t>ООО "Техноавиа-Мурманск"</t>
  </si>
  <si>
    <t>ООО "Торговый дом Северо-западный"</t>
  </si>
  <si>
    <t>ООО "Транссталь"</t>
  </si>
  <si>
    <t>металл</t>
  </si>
  <si>
    <t>ООО "Тэком"</t>
  </si>
  <si>
    <t>ООО "Холод-Продукт"</t>
  </si>
  <si>
    <t>ООО "Цифровой Ангел"</t>
  </si>
  <si>
    <t>ООО "ЦНТИ "Прогресс"</t>
  </si>
  <si>
    <t>ТБО</t>
  </si>
  <si>
    <t>производственный мусор</t>
  </si>
  <si>
    <t>ООО "Экономик Консультант"</t>
  </si>
  <si>
    <t>утилизация ртутных ламп</t>
  </si>
  <si>
    <t>ООО "Юрсервис "</t>
  </si>
  <si>
    <t>ООО ПО "Верхневолжские краски"</t>
  </si>
  <si>
    <t>0908/2013</t>
  </si>
  <si>
    <t>ООО Фирма "ТОР"</t>
  </si>
  <si>
    <t>ООО"Интерьер Технологии"</t>
  </si>
  <si>
    <t>услуги по ремонту</t>
  </si>
  <si>
    <t>10/09-13</t>
  </si>
  <si>
    <t>метрология</t>
  </si>
  <si>
    <t>09у</t>
  </si>
  <si>
    <t>ФБУ "ЦСМ Московской области"</t>
  </si>
  <si>
    <t>ФБУЗ "Центр гигиен.и эпид"-сче</t>
  </si>
  <si>
    <t>исследование гор.воды</t>
  </si>
  <si>
    <t>041/66-А</t>
  </si>
  <si>
    <t>гидрометеорологич информация</t>
  </si>
  <si>
    <t>ФГУП "Охрана"МВД по МО" ф-л</t>
  </si>
  <si>
    <t>ООО УК "Регион" (ООО "Апатитытранс")</t>
  </si>
  <si>
    <t>190813/1</t>
  </si>
  <si>
    <t>ООО "Офис-профи"</t>
  </si>
  <si>
    <t>ООО "Спецметресурсы"</t>
  </si>
  <si>
    <t>покупка металлолома</t>
  </si>
  <si>
    <t>СРО НП "ЖСОМ"</t>
  </si>
  <si>
    <t>МКУ "Управление городского хоз-ва"</t>
  </si>
  <si>
    <t>ответств хранение</t>
  </si>
  <si>
    <t>74-13</t>
  </si>
  <si>
    <t>Ремонт автотранспорта</t>
  </si>
  <si>
    <t>Автоколонна №1378 ОАО "Мурманавтотранс"</t>
  </si>
  <si>
    <t>медосмотры водителей</t>
  </si>
  <si>
    <t>22.1./2014</t>
  </si>
  <si>
    <t>8.2.</t>
  </si>
  <si>
    <t>8.1.</t>
  </si>
  <si>
    <t>8.3.</t>
  </si>
  <si>
    <t>шифр</t>
  </si>
  <si>
    <t>5.</t>
  </si>
  <si>
    <t>1.</t>
  </si>
  <si>
    <t>4.</t>
  </si>
  <si>
    <t>6.</t>
  </si>
  <si>
    <t>3.</t>
  </si>
  <si>
    <t xml:space="preserve">
Предприятие -
потребитель продукции</t>
  </si>
  <si>
    <t>Наименование
лота</t>
  </si>
  <si>
    <t>Планируемый 
способ закупки</t>
  </si>
  <si>
    <t>Временной интервал 
офиц. объявления 
о начале процедур</t>
  </si>
  <si>
    <t>Источник 
финансирования</t>
  </si>
  <si>
    <t>Год начала
поставки товаров,
вып.работ, услуг</t>
  </si>
  <si>
    <t>Месяц начала
поставки товаров,
вып.работ, услуг</t>
  </si>
  <si>
    <t>Год окончания
поставки товаров,
вып.работ, услуг</t>
  </si>
  <si>
    <t>Месяц окончания
поставки товаров,
вып.работ, услуг</t>
  </si>
  <si>
    <t>Декабрь</t>
  </si>
  <si>
    <t>ОАО "Апатитыэнерго"</t>
  </si>
  <si>
    <t>Бензин, дизтопливо, масла</t>
  </si>
  <si>
    <t xml:space="preserve">открытый запрос предложений  </t>
  </si>
  <si>
    <r>
      <t>Приложение 3</t>
    </r>
    <r>
      <rPr>
        <b/>
        <sz val="14"/>
        <rFont val="Arial Cyr"/>
        <charset val="204"/>
      </rPr>
      <t>.1.</t>
    </r>
  </si>
  <si>
    <t>Годовая комплексная программа закупок на 2011 год
ОАО "Апатитыэнерго"</t>
  </si>
  <si>
    <t>Всего введено закупок по разделу "ГСМ"</t>
  </si>
  <si>
    <t>Количество закупок</t>
  </si>
  <si>
    <t>Сумма закупок
(тыс.руб. без НДС)</t>
  </si>
  <si>
    <t>Процент от общего количества</t>
  </si>
  <si>
    <t>Процент от общей суммы</t>
  </si>
  <si>
    <t>Выделено по бизнес-плану</t>
  </si>
  <si>
    <t>Всего закупок</t>
  </si>
  <si>
    <t>в том числе:</t>
  </si>
  <si>
    <t>Резерв</t>
  </si>
  <si>
    <t>Нерегламентированные закупки</t>
  </si>
  <si>
    <t>Регламентированные закупки</t>
  </si>
  <si>
    <t>Открытые процедуры</t>
  </si>
  <si>
    <t>Закрытые процедуры</t>
  </si>
  <si>
    <t>ЗЕИ</t>
  </si>
  <si>
    <t>Переходящие договоры</t>
  </si>
  <si>
    <t>Минплита</t>
  </si>
  <si>
    <t>Краны шаровые</t>
  </si>
  <si>
    <t>Отводы</t>
  </si>
  <si>
    <t>Повышение квалификации персонала и переподготовка</t>
  </si>
  <si>
    <t>Трубы электросварные и в ППУ изоляции</t>
  </si>
  <si>
    <t>Компенсаторы</t>
  </si>
  <si>
    <t>Спецодежда</t>
  </si>
  <si>
    <t>Сумма 2014</t>
  </si>
  <si>
    <t>Годовая комплексная программа закупок на 2015 год</t>
  </si>
  <si>
    <t>1 кв. 2015 г.</t>
  </si>
  <si>
    <t>Март</t>
  </si>
  <si>
    <t>2015 г.</t>
  </si>
  <si>
    <t>Май</t>
  </si>
  <si>
    <t>Лоток ЛП-2А</t>
  </si>
  <si>
    <t>Швеллеры, уголки, прокат лист.</t>
  </si>
  <si>
    <t>Спецобувь</t>
  </si>
  <si>
    <t>СИЗ</t>
  </si>
  <si>
    <t>Комплект изоляции стыкового соединения муфтой</t>
  </si>
  <si>
    <t>Ключ газовый №1, №2, №3</t>
  </si>
  <si>
    <t>Диагностика тепловых сетей</t>
  </si>
  <si>
    <t>Плита П 11-8-2990</t>
  </si>
  <si>
    <t xml:space="preserve">Набивка сальниковая из графитонаполненного фторпласта </t>
  </si>
  <si>
    <t>Термоксол</t>
  </si>
  <si>
    <t>Электроды МР</t>
  </si>
  <si>
    <t>Плиты перекрытия</t>
  </si>
  <si>
    <t xml:space="preserve">Унифлекс </t>
  </si>
  <si>
    <t>Тахографы</t>
  </si>
  <si>
    <t xml:space="preserve">    Экспертиза норматива численности персонала </t>
  </si>
  <si>
    <t>2 кв. 2015 г.</t>
  </si>
  <si>
    <t>3 кв. 2015 г.</t>
  </si>
  <si>
    <t xml:space="preserve"> медицинский осмотр предрейсовый</t>
  </si>
  <si>
    <t>медицинский осмотр ежегодный</t>
  </si>
  <si>
    <t>аттестация по охране труда</t>
  </si>
  <si>
    <t>Апрель</t>
  </si>
  <si>
    <t>Июль</t>
  </si>
  <si>
    <t>себестоимость</t>
  </si>
  <si>
    <t xml:space="preserve">План.стоимость закупки
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</si>
</sst>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10"/>
      <name val="Helv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1" fillId="0" borderId="0"/>
    <xf numFmtId="0" fontId="8" fillId="0" borderId="0"/>
    <xf numFmtId="0" fontId="18" fillId="0" borderId="0"/>
    <xf numFmtId="0" fontId="23" fillId="0" borderId="0"/>
    <xf numFmtId="0" fontId="8" fillId="0" borderId="0"/>
    <xf numFmtId="0" fontId="30" fillId="0" borderId="0"/>
    <xf numFmtId="0" fontId="32" fillId="0" borderId="0"/>
  </cellStyleXfs>
  <cellXfs count="15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4" borderId="1" xfId="0" applyFill="1" applyBorder="1"/>
    <xf numFmtId="0" fontId="9" fillId="0" borderId="1" xfId="0" applyFont="1" applyBorder="1"/>
    <xf numFmtId="0" fontId="0" fillId="0" borderId="6" xfId="0" applyFill="1" applyBorder="1"/>
    <xf numFmtId="0" fontId="0" fillId="0" borderId="0" xfId="0" applyFill="1" applyBorder="1"/>
    <xf numFmtId="0" fontId="0" fillId="4" borderId="0" xfId="0" applyFill="1"/>
    <xf numFmtId="14" fontId="0" fillId="0" borderId="0" xfId="0" applyNumberFormat="1"/>
    <xf numFmtId="0" fontId="0" fillId="0" borderId="0" xfId="0" applyFill="1"/>
    <xf numFmtId="2" fontId="0" fillId="0" borderId="0" xfId="0" applyNumberFormat="1"/>
    <xf numFmtId="0" fontId="10" fillId="0" borderId="1" xfId="0" applyFont="1" applyBorder="1"/>
    <xf numFmtId="0" fontId="0" fillId="5" borderId="0" xfId="0" applyFill="1"/>
    <xf numFmtId="0" fontId="11" fillId="0" borderId="0" xfId="1"/>
    <xf numFmtId="0" fontId="12" fillId="0" borderId="7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horizontal="right" vertical="top" wrapText="1"/>
    </xf>
    <xf numFmtId="0" fontId="12" fillId="0" borderId="7" xfId="1" applyFont="1" applyFill="1" applyBorder="1" applyAlignment="1">
      <alignment horizontal="right" wrapText="1"/>
    </xf>
    <xf numFmtId="4" fontId="12" fillId="0" borderId="7" xfId="1" applyNumberFormat="1" applyFont="1" applyFill="1" applyBorder="1" applyAlignment="1">
      <alignment vertical="top" wrapText="1"/>
    </xf>
    <xf numFmtId="4" fontId="12" fillId="0" borderId="7" xfId="1" applyNumberFormat="1" applyFont="1" applyFill="1" applyBorder="1" applyAlignment="1">
      <alignment horizontal="right" vertical="top" wrapText="1"/>
    </xf>
    <xf numFmtId="49" fontId="12" fillId="0" borderId="7" xfId="1" applyNumberFormat="1" applyFont="1" applyFill="1" applyBorder="1" applyAlignment="1">
      <alignment horizontal="right" vertical="top" wrapText="1"/>
    </xf>
    <xf numFmtId="2" fontId="12" fillId="0" borderId="7" xfId="1" applyNumberFormat="1" applyFont="1" applyFill="1" applyBorder="1" applyAlignment="1">
      <alignment vertical="top" wrapText="1"/>
    </xf>
    <xf numFmtId="0" fontId="12" fillId="0" borderId="7" xfId="1" applyFont="1" applyFill="1" applyBorder="1" applyAlignment="1">
      <alignment horizontal="right"/>
    </xf>
    <xf numFmtId="0" fontId="11" fillId="0" borderId="0" xfId="1" applyAlignment="1">
      <alignment horizontal="left"/>
    </xf>
    <xf numFmtId="0" fontId="11" fillId="0" borderId="0" xfId="1" applyAlignment="1">
      <alignment horizontal="right"/>
    </xf>
    <xf numFmtId="0" fontId="11" fillId="0" borderId="0" xfId="1" applyAlignment="1">
      <alignment horizontal="right" wrapText="1"/>
    </xf>
    <xf numFmtId="0" fontId="12" fillId="7" borderId="7" xfId="1" applyNumberFormat="1" applyFont="1" applyFill="1" applyBorder="1" applyAlignment="1">
      <alignment vertical="top" wrapText="1"/>
    </xf>
    <xf numFmtId="4" fontId="12" fillId="7" borderId="7" xfId="1" applyNumberFormat="1" applyFont="1" applyFill="1" applyBorder="1" applyAlignment="1">
      <alignment horizontal="right" vertical="top" wrapText="1"/>
    </xf>
    <xf numFmtId="0" fontId="12" fillId="7" borderId="7" xfId="1" applyNumberFormat="1" applyFont="1" applyFill="1" applyBorder="1" applyAlignment="1">
      <alignment horizontal="right" vertical="top" wrapText="1"/>
    </xf>
    <xf numFmtId="0" fontId="11" fillId="0" borderId="0" xfId="1" applyFill="1"/>
    <xf numFmtId="16" fontId="11" fillId="0" borderId="0" xfId="1" applyNumberFormat="1" applyFill="1"/>
    <xf numFmtId="0" fontId="8" fillId="0" borderId="0" xfId="2"/>
    <xf numFmtId="0" fontId="8" fillId="0" borderId="0" xfId="2" applyBorder="1"/>
    <xf numFmtId="0" fontId="17" fillId="0" borderId="12" xfId="2" applyFont="1" applyFill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left" vertical="center" wrapText="1"/>
    </xf>
    <xf numFmtId="0" fontId="17" fillId="0" borderId="15" xfId="2" applyFont="1" applyFill="1" applyBorder="1" applyAlignment="1">
      <alignment horizontal="center" vertical="center" wrapText="1"/>
    </xf>
    <xf numFmtId="4" fontId="17" fillId="0" borderId="15" xfId="2" applyNumberFormat="1" applyFont="1" applyFill="1" applyBorder="1" applyAlignment="1">
      <alignment horizontal="center" vertical="center" wrapText="1"/>
    </xf>
    <xf numFmtId="2" fontId="17" fillId="6" borderId="15" xfId="2" applyNumberFormat="1" applyFont="1" applyFill="1" applyBorder="1" applyAlignment="1">
      <alignment horizontal="center" vertical="center" wrapText="1"/>
    </xf>
    <xf numFmtId="9" fontId="17" fillId="6" borderId="16" xfId="2" applyNumberFormat="1" applyFont="1" applyFill="1" applyBorder="1" applyAlignment="1">
      <alignment horizontal="center" vertical="center" wrapText="1"/>
    </xf>
    <xf numFmtId="0" fontId="17" fillId="0" borderId="17" xfId="2" applyFont="1" applyBorder="1" applyAlignment="1">
      <alignment horizontal="left"/>
    </xf>
    <xf numFmtId="0" fontId="17" fillId="0" borderId="18" xfId="2" applyNumberFormat="1" applyFont="1" applyFill="1" applyBorder="1" applyAlignment="1">
      <alignment horizontal="center"/>
    </xf>
    <xf numFmtId="4" fontId="17" fillId="0" borderId="18" xfId="2" applyNumberFormat="1" applyFont="1" applyFill="1" applyBorder="1" applyAlignment="1">
      <alignment horizontal="center"/>
    </xf>
    <xf numFmtId="9" fontId="17" fillId="6" borderId="18" xfId="2" applyNumberFormat="1" applyFont="1" applyFill="1" applyBorder="1" applyAlignment="1">
      <alignment horizontal="center"/>
    </xf>
    <xf numFmtId="3" fontId="17" fillId="0" borderId="18" xfId="2" applyNumberFormat="1" applyFont="1" applyFill="1" applyBorder="1" applyAlignment="1">
      <alignment horizontal="center" vertical="center"/>
    </xf>
    <xf numFmtId="4" fontId="17" fillId="0" borderId="18" xfId="2" applyNumberFormat="1" applyFont="1" applyFill="1" applyBorder="1" applyAlignment="1">
      <alignment horizontal="center" vertical="center" wrapText="1"/>
    </xf>
    <xf numFmtId="0" fontId="17" fillId="6" borderId="18" xfId="2" applyFont="1" applyFill="1" applyBorder="1" applyAlignment="1">
      <alignment horizontal="center"/>
    </xf>
    <xf numFmtId="0" fontId="17" fillId="6" borderId="19" xfId="2" applyFont="1" applyFill="1" applyBorder="1" applyAlignment="1">
      <alignment horizontal="center"/>
    </xf>
    <xf numFmtId="0" fontId="17" fillId="0" borderId="18" xfId="2" applyNumberFormat="1" applyFont="1" applyFill="1" applyBorder="1" applyAlignment="1">
      <alignment horizontal="center" vertical="center"/>
    </xf>
    <xf numFmtId="9" fontId="17" fillId="6" borderId="19" xfId="2" applyNumberFormat="1" applyFont="1" applyFill="1" applyBorder="1" applyAlignment="1">
      <alignment horizontal="center"/>
    </xf>
    <xf numFmtId="3" fontId="17" fillId="0" borderId="18" xfId="2" applyNumberFormat="1" applyFont="1" applyFill="1" applyBorder="1" applyAlignment="1">
      <alignment horizontal="center"/>
    </xf>
    <xf numFmtId="10" fontId="17" fillId="6" borderId="18" xfId="2" applyNumberFormat="1" applyFont="1" applyFill="1" applyBorder="1" applyAlignment="1">
      <alignment horizontal="center"/>
    </xf>
    <xf numFmtId="10" fontId="17" fillId="6" borderId="19" xfId="2" applyNumberFormat="1" applyFont="1" applyFill="1" applyBorder="1" applyAlignment="1">
      <alignment horizontal="center"/>
    </xf>
    <xf numFmtId="0" fontId="17" fillId="0" borderId="20" xfId="2" applyFont="1" applyBorder="1" applyAlignment="1">
      <alignment horizontal="left"/>
    </xf>
    <xf numFmtId="3" fontId="17" fillId="0" borderId="21" xfId="2" applyNumberFormat="1" applyFont="1" applyFill="1" applyBorder="1" applyAlignment="1">
      <alignment horizontal="center"/>
    </xf>
    <xf numFmtId="4" fontId="17" fillId="0" borderId="21" xfId="2" applyNumberFormat="1" applyFont="1" applyFill="1" applyBorder="1" applyAlignment="1">
      <alignment horizontal="center" vertical="center" wrapText="1"/>
    </xf>
    <xf numFmtId="9" fontId="17" fillId="6" borderId="21" xfId="2" applyNumberFormat="1" applyFont="1" applyFill="1" applyBorder="1" applyAlignment="1">
      <alignment horizontal="center"/>
    </xf>
    <xf numFmtId="9" fontId="17" fillId="6" borderId="22" xfId="2" applyNumberFormat="1" applyFont="1" applyFill="1" applyBorder="1" applyAlignment="1">
      <alignment horizontal="center"/>
    </xf>
    <xf numFmtId="4" fontId="8" fillId="0" borderId="0" xfId="2" applyNumberFormat="1"/>
    <xf numFmtId="0" fontId="19" fillId="0" borderId="0" xfId="3" applyFont="1"/>
    <xf numFmtId="0" fontId="19" fillId="0" borderId="0" xfId="3" applyFont="1" applyFill="1"/>
    <xf numFmtId="0" fontId="20" fillId="0" borderId="0" xfId="2" applyFont="1"/>
    <xf numFmtId="0" fontId="21" fillId="0" borderId="0" xfId="2" applyFont="1" applyFill="1" applyBorder="1" applyAlignment="1">
      <alignment horizontal="left"/>
    </xf>
    <xf numFmtId="3" fontId="21" fillId="0" borderId="0" xfId="2" applyNumberFormat="1" applyFont="1" applyFill="1" applyBorder="1" applyAlignment="1">
      <alignment horizontal="center"/>
    </xf>
    <xf numFmtId="4" fontId="21" fillId="0" borderId="0" xfId="2" applyNumberFormat="1" applyFont="1" applyFill="1" applyBorder="1" applyAlignment="1">
      <alignment horizontal="center"/>
    </xf>
    <xf numFmtId="10" fontId="21" fillId="0" borderId="0" xfId="2" applyNumberFormat="1" applyFont="1" applyFill="1" applyBorder="1" applyAlignment="1"/>
    <xf numFmtId="0" fontId="22" fillId="0" borderId="0" xfId="2" applyFont="1"/>
    <xf numFmtId="0" fontId="7" fillId="0" borderId="0" xfId="2" applyFont="1"/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8" fillId="0" borderId="0" xfId="4" applyFont="1" applyFill="1" applyAlignment="1">
      <alignment horizontal="justify"/>
    </xf>
    <xf numFmtId="0" fontId="18" fillId="0" borderId="0" xfId="4" applyFont="1" applyFill="1"/>
    <xf numFmtId="0" fontId="11" fillId="0" borderId="0" xfId="0" applyNumberFormat="1" applyFont="1" applyFill="1" applyBorder="1" applyAlignment="1">
      <alignment horizontal="center" vertical="center" wrapText="1"/>
    </xf>
    <xf numFmtId="4" fontId="11" fillId="0" borderId="0" xfId="1" applyNumberFormat="1" applyAlignment="1">
      <alignment horizontal="right"/>
    </xf>
    <xf numFmtId="0" fontId="0" fillId="0" borderId="24" xfId="0" applyBorder="1"/>
    <xf numFmtId="0" fontId="26" fillId="0" borderId="1" xfId="0" applyFont="1" applyFill="1" applyBorder="1" applyAlignment="1">
      <alignment wrapText="1"/>
    </xf>
    <xf numFmtId="4" fontId="12" fillId="0" borderId="8" xfId="1" applyNumberFormat="1" applyFont="1" applyFill="1" applyBorder="1" applyAlignment="1">
      <alignment horizontal="right" vertical="top" wrapText="1"/>
    </xf>
    <xf numFmtId="14" fontId="12" fillId="0" borderId="7" xfId="1" applyNumberFormat="1" applyFont="1" applyFill="1" applyBorder="1" applyAlignment="1">
      <alignment horizontal="right" vertical="top" wrapText="1"/>
    </xf>
    <xf numFmtId="0" fontId="12" fillId="0" borderId="7" xfId="1" applyFont="1" applyFill="1" applyBorder="1" applyAlignment="1">
      <alignment horizontal="left"/>
    </xf>
    <xf numFmtId="0" fontId="12" fillId="0" borderId="7" xfId="1" applyFont="1" applyFill="1" applyBorder="1" applyAlignment="1"/>
    <xf numFmtId="0" fontId="6" fillId="0" borderId="0" xfId="0" applyFont="1"/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0" fontId="11" fillId="0" borderId="24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/>
    <xf numFmtId="0" fontId="0" fillId="0" borderId="23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31" fillId="0" borderId="3" xfId="0" applyFont="1" applyFill="1" applyBorder="1" applyAlignment="1">
      <alignment wrapText="1"/>
    </xf>
    <xf numFmtId="0" fontId="29" fillId="0" borderId="3" xfId="0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horizontal="left"/>
    </xf>
    <xf numFmtId="0" fontId="20" fillId="0" borderId="3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12" fillId="0" borderId="9" xfId="1" applyNumberFormat="1" applyFont="1" applyFill="1" applyBorder="1" applyAlignment="1">
      <alignment horizontal="right" vertical="top" wrapText="1"/>
    </xf>
    <xf numFmtId="4" fontId="12" fillId="0" borderId="10" xfId="1" applyNumberFormat="1" applyFont="1" applyFill="1" applyBorder="1" applyAlignment="1">
      <alignment horizontal="right" vertical="top" wrapText="1"/>
    </xf>
    <xf numFmtId="4" fontId="12" fillId="0" borderId="1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4" applyFont="1" applyFill="1" applyAlignment="1">
      <alignment horizontal="left"/>
    </xf>
    <xf numFmtId="0" fontId="14" fillId="0" borderId="0" xfId="2" applyFont="1" applyAlignment="1">
      <alignment horizontal="right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29" xfId="0" applyFont="1" applyFill="1" applyBorder="1"/>
    <xf numFmtId="0" fontId="0" fillId="0" borderId="0" xfId="0" applyAlignment="1">
      <alignment horizontal="center"/>
    </xf>
    <xf numFmtId="0" fontId="18" fillId="0" borderId="0" xfId="4" applyFont="1" applyFill="1" applyAlignment="1">
      <alignment horizontal="center"/>
    </xf>
    <xf numFmtId="4" fontId="6" fillId="4" borderId="29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</cellXfs>
  <cellStyles count="8">
    <cellStyle name="_Расходы 2007 с коррект НДС для БП" xfId="7"/>
    <cellStyle name="Excel Built-in Normal" xfId="6"/>
    <cellStyle name="Обычный" xfId="0" builtinId="0"/>
    <cellStyle name="Обычный 2" xfId="1"/>
    <cellStyle name="Обычный 3" xfId="5"/>
    <cellStyle name="Обычный_ГКПЗ 2009" xfId="2"/>
    <cellStyle name="Обычный_ГКПЗ 2009 Ремонт (откорр)" xfId="3"/>
    <cellStyle name="Стиль 1" xfId="4"/>
  </cellStyles>
  <dxfs count="0"/>
  <tableStyles count="0" defaultTableStyle="TableStyleMedium2" defaultPivotStyle="PivotStyleLight16"/>
  <colors>
    <mruColors>
      <color rgb="FFF3A7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66"/>
  <sheetViews>
    <sheetView workbookViewId="0">
      <selection activeCell="D105" sqref="D105"/>
    </sheetView>
  </sheetViews>
  <sheetFormatPr defaultColWidth="9.140625" defaultRowHeight="11.25" x14ac:dyDescent="0.2"/>
  <cols>
    <col min="1" max="1" width="38.85546875" style="47" customWidth="1"/>
    <col min="2" max="2" width="39.42578125" style="48" bestFit="1" customWidth="1"/>
    <col min="3" max="3" width="22.28515625" style="49" customWidth="1"/>
    <col min="4" max="4" width="13.42578125" style="48" customWidth="1"/>
    <col min="5" max="5" width="24.28515625" style="48" customWidth="1"/>
    <col min="6" max="6" width="17.42578125" style="48" customWidth="1"/>
    <col min="7" max="7" width="9.140625" style="53"/>
    <col min="8" max="256" width="9.140625" style="38"/>
    <col min="257" max="257" width="38.85546875" style="38" customWidth="1"/>
    <col min="258" max="258" width="39.42578125" style="38" bestFit="1" customWidth="1"/>
    <col min="259" max="259" width="22.28515625" style="38" customWidth="1"/>
    <col min="260" max="260" width="13.42578125" style="38" bestFit="1" customWidth="1"/>
    <col min="261" max="261" width="24.28515625" style="38" customWidth="1"/>
    <col min="262" max="262" width="17.42578125" style="38" bestFit="1" customWidth="1"/>
    <col min="263" max="512" width="9.140625" style="38"/>
    <col min="513" max="513" width="38.85546875" style="38" customWidth="1"/>
    <col min="514" max="514" width="39.42578125" style="38" bestFit="1" customWidth="1"/>
    <col min="515" max="515" width="22.28515625" style="38" customWidth="1"/>
    <col min="516" max="516" width="13.42578125" style="38" bestFit="1" customWidth="1"/>
    <col min="517" max="517" width="24.28515625" style="38" customWidth="1"/>
    <col min="518" max="518" width="17.42578125" style="38" bestFit="1" customWidth="1"/>
    <col min="519" max="768" width="9.140625" style="38"/>
    <col min="769" max="769" width="38.85546875" style="38" customWidth="1"/>
    <col min="770" max="770" width="39.42578125" style="38" bestFit="1" customWidth="1"/>
    <col min="771" max="771" width="22.28515625" style="38" customWidth="1"/>
    <col min="772" max="772" width="13.42578125" style="38" bestFit="1" customWidth="1"/>
    <col min="773" max="773" width="24.28515625" style="38" customWidth="1"/>
    <col min="774" max="774" width="17.42578125" style="38" bestFit="1" customWidth="1"/>
    <col min="775" max="1024" width="9.140625" style="38"/>
    <col min="1025" max="1025" width="38.85546875" style="38" customWidth="1"/>
    <col min="1026" max="1026" width="39.42578125" style="38" bestFit="1" customWidth="1"/>
    <col min="1027" max="1027" width="22.28515625" style="38" customWidth="1"/>
    <col min="1028" max="1028" width="13.42578125" style="38" bestFit="1" customWidth="1"/>
    <col min="1029" max="1029" width="24.28515625" style="38" customWidth="1"/>
    <col min="1030" max="1030" width="17.42578125" style="38" bestFit="1" customWidth="1"/>
    <col min="1031" max="1280" width="9.140625" style="38"/>
    <col min="1281" max="1281" width="38.85546875" style="38" customWidth="1"/>
    <col min="1282" max="1282" width="39.42578125" style="38" bestFit="1" customWidth="1"/>
    <col min="1283" max="1283" width="22.28515625" style="38" customWidth="1"/>
    <col min="1284" max="1284" width="13.42578125" style="38" bestFit="1" customWidth="1"/>
    <col min="1285" max="1285" width="24.28515625" style="38" customWidth="1"/>
    <col min="1286" max="1286" width="17.42578125" style="38" bestFit="1" customWidth="1"/>
    <col min="1287" max="1536" width="9.140625" style="38"/>
    <col min="1537" max="1537" width="38.85546875" style="38" customWidth="1"/>
    <col min="1538" max="1538" width="39.42578125" style="38" bestFit="1" customWidth="1"/>
    <col min="1539" max="1539" width="22.28515625" style="38" customWidth="1"/>
    <col min="1540" max="1540" width="13.42578125" style="38" bestFit="1" customWidth="1"/>
    <col min="1541" max="1541" width="24.28515625" style="38" customWidth="1"/>
    <col min="1542" max="1542" width="17.42578125" style="38" bestFit="1" customWidth="1"/>
    <col min="1543" max="1792" width="9.140625" style="38"/>
    <col min="1793" max="1793" width="38.85546875" style="38" customWidth="1"/>
    <col min="1794" max="1794" width="39.42578125" style="38" bestFit="1" customWidth="1"/>
    <col min="1795" max="1795" width="22.28515625" style="38" customWidth="1"/>
    <col min="1796" max="1796" width="13.42578125" style="38" bestFit="1" customWidth="1"/>
    <col min="1797" max="1797" width="24.28515625" style="38" customWidth="1"/>
    <col min="1798" max="1798" width="17.42578125" style="38" bestFit="1" customWidth="1"/>
    <col min="1799" max="2048" width="9.140625" style="38"/>
    <col min="2049" max="2049" width="38.85546875" style="38" customWidth="1"/>
    <col min="2050" max="2050" width="39.42578125" style="38" bestFit="1" customWidth="1"/>
    <col min="2051" max="2051" width="22.28515625" style="38" customWidth="1"/>
    <col min="2052" max="2052" width="13.42578125" style="38" bestFit="1" customWidth="1"/>
    <col min="2053" max="2053" width="24.28515625" style="38" customWidth="1"/>
    <col min="2054" max="2054" width="17.42578125" style="38" bestFit="1" customWidth="1"/>
    <col min="2055" max="2304" width="9.140625" style="38"/>
    <col min="2305" max="2305" width="38.85546875" style="38" customWidth="1"/>
    <col min="2306" max="2306" width="39.42578125" style="38" bestFit="1" customWidth="1"/>
    <col min="2307" max="2307" width="22.28515625" style="38" customWidth="1"/>
    <col min="2308" max="2308" width="13.42578125" style="38" bestFit="1" customWidth="1"/>
    <col min="2309" max="2309" width="24.28515625" style="38" customWidth="1"/>
    <col min="2310" max="2310" width="17.42578125" style="38" bestFit="1" customWidth="1"/>
    <col min="2311" max="2560" width="9.140625" style="38"/>
    <col min="2561" max="2561" width="38.85546875" style="38" customWidth="1"/>
    <col min="2562" max="2562" width="39.42578125" style="38" bestFit="1" customWidth="1"/>
    <col min="2563" max="2563" width="22.28515625" style="38" customWidth="1"/>
    <col min="2564" max="2564" width="13.42578125" style="38" bestFit="1" customWidth="1"/>
    <col min="2565" max="2565" width="24.28515625" style="38" customWidth="1"/>
    <col min="2566" max="2566" width="17.42578125" style="38" bestFit="1" customWidth="1"/>
    <col min="2567" max="2816" width="9.140625" style="38"/>
    <col min="2817" max="2817" width="38.85546875" style="38" customWidth="1"/>
    <col min="2818" max="2818" width="39.42578125" style="38" bestFit="1" customWidth="1"/>
    <col min="2819" max="2819" width="22.28515625" style="38" customWidth="1"/>
    <col min="2820" max="2820" width="13.42578125" style="38" bestFit="1" customWidth="1"/>
    <col min="2821" max="2821" width="24.28515625" style="38" customWidth="1"/>
    <col min="2822" max="2822" width="17.42578125" style="38" bestFit="1" customWidth="1"/>
    <col min="2823" max="3072" width="9.140625" style="38"/>
    <col min="3073" max="3073" width="38.85546875" style="38" customWidth="1"/>
    <col min="3074" max="3074" width="39.42578125" style="38" bestFit="1" customWidth="1"/>
    <col min="3075" max="3075" width="22.28515625" style="38" customWidth="1"/>
    <col min="3076" max="3076" width="13.42578125" style="38" bestFit="1" customWidth="1"/>
    <col min="3077" max="3077" width="24.28515625" style="38" customWidth="1"/>
    <col min="3078" max="3078" width="17.42578125" style="38" bestFit="1" customWidth="1"/>
    <col min="3079" max="3328" width="9.140625" style="38"/>
    <col min="3329" max="3329" width="38.85546875" style="38" customWidth="1"/>
    <col min="3330" max="3330" width="39.42578125" style="38" bestFit="1" customWidth="1"/>
    <col min="3331" max="3331" width="22.28515625" style="38" customWidth="1"/>
    <col min="3332" max="3332" width="13.42578125" style="38" bestFit="1" customWidth="1"/>
    <col min="3333" max="3333" width="24.28515625" style="38" customWidth="1"/>
    <col min="3334" max="3334" width="17.42578125" style="38" bestFit="1" customWidth="1"/>
    <col min="3335" max="3584" width="9.140625" style="38"/>
    <col min="3585" max="3585" width="38.85546875" style="38" customWidth="1"/>
    <col min="3586" max="3586" width="39.42578125" style="38" bestFit="1" customWidth="1"/>
    <col min="3587" max="3587" width="22.28515625" style="38" customWidth="1"/>
    <col min="3588" max="3588" width="13.42578125" style="38" bestFit="1" customWidth="1"/>
    <col min="3589" max="3589" width="24.28515625" style="38" customWidth="1"/>
    <col min="3590" max="3590" width="17.42578125" style="38" bestFit="1" customWidth="1"/>
    <col min="3591" max="3840" width="9.140625" style="38"/>
    <col min="3841" max="3841" width="38.85546875" style="38" customWidth="1"/>
    <col min="3842" max="3842" width="39.42578125" style="38" bestFit="1" customWidth="1"/>
    <col min="3843" max="3843" width="22.28515625" style="38" customWidth="1"/>
    <col min="3844" max="3844" width="13.42578125" style="38" bestFit="1" customWidth="1"/>
    <col min="3845" max="3845" width="24.28515625" style="38" customWidth="1"/>
    <col min="3846" max="3846" width="17.42578125" style="38" bestFit="1" customWidth="1"/>
    <col min="3847" max="4096" width="9.140625" style="38"/>
    <col min="4097" max="4097" width="38.85546875" style="38" customWidth="1"/>
    <col min="4098" max="4098" width="39.42578125" style="38" bestFit="1" customWidth="1"/>
    <col min="4099" max="4099" width="22.28515625" style="38" customWidth="1"/>
    <col min="4100" max="4100" width="13.42578125" style="38" bestFit="1" customWidth="1"/>
    <col min="4101" max="4101" width="24.28515625" style="38" customWidth="1"/>
    <col min="4102" max="4102" width="17.42578125" style="38" bestFit="1" customWidth="1"/>
    <col min="4103" max="4352" width="9.140625" style="38"/>
    <col min="4353" max="4353" width="38.85546875" style="38" customWidth="1"/>
    <col min="4354" max="4354" width="39.42578125" style="38" bestFit="1" customWidth="1"/>
    <col min="4355" max="4355" width="22.28515625" style="38" customWidth="1"/>
    <col min="4356" max="4356" width="13.42578125" style="38" bestFit="1" customWidth="1"/>
    <col min="4357" max="4357" width="24.28515625" style="38" customWidth="1"/>
    <col min="4358" max="4358" width="17.42578125" style="38" bestFit="1" customWidth="1"/>
    <col min="4359" max="4608" width="9.140625" style="38"/>
    <col min="4609" max="4609" width="38.85546875" style="38" customWidth="1"/>
    <col min="4610" max="4610" width="39.42578125" style="38" bestFit="1" customWidth="1"/>
    <col min="4611" max="4611" width="22.28515625" style="38" customWidth="1"/>
    <col min="4612" max="4612" width="13.42578125" style="38" bestFit="1" customWidth="1"/>
    <col min="4613" max="4613" width="24.28515625" style="38" customWidth="1"/>
    <col min="4614" max="4614" width="17.42578125" style="38" bestFit="1" customWidth="1"/>
    <col min="4615" max="4864" width="9.140625" style="38"/>
    <col min="4865" max="4865" width="38.85546875" style="38" customWidth="1"/>
    <col min="4866" max="4866" width="39.42578125" style="38" bestFit="1" customWidth="1"/>
    <col min="4867" max="4867" width="22.28515625" style="38" customWidth="1"/>
    <col min="4868" max="4868" width="13.42578125" style="38" bestFit="1" customWidth="1"/>
    <col min="4869" max="4869" width="24.28515625" style="38" customWidth="1"/>
    <col min="4870" max="4870" width="17.42578125" style="38" bestFit="1" customWidth="1"/>
    <col min="4871" max="5120" width="9.140625" style="38"/>
    <col min="5121" max="5121" width="38.85546875" style="38" customWidth="1"/>
    <col min="5122" max="5122" width="39.42578125" style="38" bestFit="1" customWidth="1"/>
    <col min="5123" max="5123" width="22.28515625" style="38" customWidth="1"/>
    <col min="5124" max="5124" width="13.42578125" style="38" bestFit="1" customWidth="1"/>
    <col min="5125" max="5125" width="24.28515625" style="38" customWidth="1"/>
    <col min="5126" max="5126" width="17.42578125" style="38" bestFit="1" customWidth="1"/>
    <col min="5127" max="5376" width="9.140625" style="38"/>
    <col min="5377" max="5377" width="38.85546875" style="38" customWidth="1"/>
    <col min="5378" max="5378" width="39.42578125" style="38" bestFit="1" customWidth="1"/>
    <col min="5379" max="5379" width="22.28515625" style="38" customWidth="1"/>
    <col min="5380" max="5380" width="13.42578125" style="38" bestFit="1" customWidth="1"/>
    <col min="5381" max="5381" width="24.28515625" style="38" customWidth="1"/>
    <col min="5382" max="5382" width="17.42578125" style="38" bestFit="1" customWidth="1"/>
    <col min="5383" max="5632" width="9.140625" style="38"/>
    <col min="5633" max="5633" width="38.85546875" style="38" customWidth="1"/>
    <col min="5634" max="5634" width="39.42578125" style="38" bestFit="1" customWidth="1"/>
    <col min="5635" max="5635" width="22.28515625" style="38" customWidth="1"/>
    <col min="5636" max="5636" width="13.42578125" style="38" bestFit="1" customWidth="1"/>
    <col min="5637" max="5637" width="24.28515625" style="38" customWidth="1"/>
    <col min="5638" max="5638" width="17.42578125" style="38" bestFit="1" customWidth="1"/>
    <col min="5639" max="5888" width="9.140625" style="38"/>
    <col min="5889" max="5889" width="38.85546875" style="38" customWidth="1"/>
    <col min="5890" max="5890" width="39.42578125" style="38" bestFit="1" customWidth="1"/>
    <col min="5891" max="5891" width="22.28515625" style="38" customWidth="1"/>
    <col min="5892" max="5892" width="13.42578125" style="38" bestFit="1" customWidth="1"/>
    <col min="5893" max="5893" width="24.28515625" style="38" customWidth="1"/>
    <col min="5894" max="5894" width="17.42578125" style="38" bestFit="1" customWidth="1"/>
    <col min="5895" max="6144" width="9.140625" style="38"/>
    <col min="6145" max="6145" width="38.85546875" style="38" customWidth="1"/>
    <col min="6146" max="6146" width="39.42578125" style="38" bestFit="1" customWidth="1"/>
    <col min="6147" max="6147" width="22.28515625" style="38" customWidth="1"/>
    <col min="6148" max="6148" width="13.42578125" style="38" bestFit="1" customWidth="1"/>
    <col min="6149" max="6149" width="24.28515625" style="38" customWidth="1"/>
    <col min="6150" max="6150" width="17.42578125" style="38" bestFit="1" customWidth="1"/>
    <col min="6151" max="6400" width="9.140625" style="38"/>
    <col min="6401" max="6401" width="38.85546875" style="38" customWidth="1"/>
    <col min="6402" max="6402" width="39.42578125" style="38" bestFit="1" customWidth="1"/>
    <col min="6403" max="6403" width="22.28515625" style="38" customWidth="1"/>
    <col min="6404" max="6404" width="13.42578125" style="38" bestFit="1" customWidth="1"/>
    <col min="6405" max="6405" width="24.28515625" style="38" customWidth="1"/>
    <col min="6406" max="6406" width="17.42578125" style="38" bestFit="1" customWidth="1"/>
    <col min="6407" max="6656" width="9.140625" style="38"/>
    <col min="6657" max="6657" width="38.85546875" style="38" customWidth="1"/>
    <col min="6658" max="6658" width="39.42578125" style="38" bestFit="1" customWidth="1"/>
    <col min="6659" max="6659" width="22.28515625" style="38" customWidth="1"/>
    <col min="6660" max="6660" width="13.42578125" style="38" bestFit="1" customWidth="1"/>
    <col min="6661" max="6661" width="24.28515625" style="38" customWidth="1"/>
    <col min="6662" max="6662" width="17.42578125" style="38" bestFit="1" customWidth="1"/>
    <col min="6663" max="6912" width="9.140625" style="38"/>
    <col min="6913" max="6913" width="38.85546875" style="38" customWidth="1"/>
    <col min="6914" max="6914" width="39.42578125" style="38" bestFit="1" customWidth="1"/>
    <col min="6915" max="6915" width="22.28515625" style="38" customWidth="1"/>
    <col min="6916" max="6916" width="13.42578125" style="38" bestFit="1" customWidth="1"/>
    <col min="6917" max="6917" width="24.28515625" style="38" customWidth="1"/>
    <col min="6918" max="6918" width="17.42578125" style="38" bestFit="1" customWidth="1"/>
    <col min="6919" max="7168" width="9.140625" style="38"/>
    <col min="7169" max="7169" width="38.85546875" style="38" customWidth="1"/>
    <col min="7170" max="7170" width="39.42578125" style="38" bestFit="1" customWidth="1"/>
    <col min="7171" max="7171" width="22.28515625" style="38" customWidth="1"/>
    <col min="7172" max="7172" width="13.42578125" style="38" bestFit="1" customWidth="1"/>
    <col min="7173" max="7173" width="24.28515625" style="38" customWidth="1"/>
    <col min="7174" max="7174" width="17.42578125" style="38" bestFit="1" customWidth="1"/>
    <col min="7175" max="7424" width="9.140625" style="38"/>
    <col min="7425" max="7425" width="38.85546875" style="38" customWidth="1"/>
    <col min="7426" max="7426" width="39.42578125" style="38" bestFit="1" customWidth="1"/>
    <col min="7427" max="7427" width="22.28515625" style="38" customWidth="1"/>
    <col min="7428" max="7428" width="13.42578125" style="38" bestFit="1" customWidth="1"/>
    <col min="7429" max="7429" width="24.28515625" style="38" customWidth="1"/>
    <col min="7430" max="7430" width="17.42578125" style="38" bestFit="1" customWidth="1"/>
    <col min="7431" max="7680" width="9.140625" style="38"/>
    <col min="7681" max="7681" width="38.85546875" style="38" customWidth="1"/>
    <col min="7682" max="7682" width="39.42578125" style="38" bestFit="1" customWidth="1"/>
    <col min="7683" max="7683" width="22.28515625" style="38" customWidth="1"/>
    <col min="7684" max="7684" width="13.42578125" style="38" bestFit="1" customWidth="1"/>
    <col min="7685" max="7685" width="24.28515625" style="38" customWidth="1"/>
    <col min="7686" max="7686" width="17.42578125" style="38" bestFit="1" customWidth="1"/>
    <col min="7687" max="7936" width="9.140625" style="38"/>
    <col min="7937" max="7937" width="38.85546875" style="38" customWidth="1"/>
    <col min="7938" max="7938" width="39.42578125" style="38" bestFit="1" customWidth="1"/>
    <col min="7939" max="7939" width="22.28515625" style="38" customWidth="1"/>
    <col min="7940" max="7940" width="13.42578125" style="38" bestFit="1" customWidth="1"/>
    <col min="7941" max="7941" width="24.28515625" style="38" customWidth="1"/>
    <col min="7942" max="7942" width="17.42578125" style="38" bestFit="1" customWidth="1"/>
    <col min="7943" max="8192" width="9.140625" style="38"/>
    <col min="8193" max="8193" width="38.85546875" style="38" customWidth="1"/>
    <col min="8194" max="8194" width="39.42578125" style="38" bestFit="1" customWidth="1"/>
    <col min="8195" max="8195" width="22.28515625" style="38" customWidth="1"/>
    <col min="8196" max="8196" width="13.42578125" style="38" bestFit="1" customWidth="1"/>
    <col min="8197" max="8197" width="24.28515625" style="38" customWidth="1"/>
    <col min="8198" max="8198" width="17.42578125" style="38" bestFit="1" customWidth="1"/>
    <col min="8199" max="8448" width="9.140625" style="38"/>
    <col min="8449" max="8449" width="38.85546875" style="38" customWidth="1"/>
    <col min="8450" max="8450" width="39.42578125" style="38" bestFit="1" customWidth="1"/>
    <col min="8451" max="8451" width="22.28515625" style="38" customWidth="1"/>
    <col min="8452" max="8452" width="13.42578125" style="38" bestFit="1" customWidth="1"/>
    <col min="8453" max="8453" width="24.28515625" style="38" customWidth="1"/>
    <col min="8454" max="8454" width="17.42578125" style="38" bestFit="1" customWidth="1"/>
    <col min="8455" max="8704" width="9.140625" style="38"/>
    <col min="8705" max="8705" width="38.85546875" style="38" customWidth="1"/>
    <col min="8706" max="8706" width="39.42578125" style="38" bestFit="1" customWidth="1"/>
    <col min="8707" max="8707" width="22.28515625" style="38" customWidth="1"/>
    <col min="8708" max="8708" width="13.42578125" style="38" bestFit="1" customWidth="1"/>
    <col min="8709" max="8709" width="24.28515625" style="38" customWidth="1"/>
    <col min="8710" max="8710" width="17.42578125" style="38" bestFit="1" customWidth="1"/>
    <col min="8711" max="8960" width="9.140625" style="38"/>
    <col min="8961" max="8961" width="38.85546875" style="38" customWidth="1"/>
    <col min="8962" max="8962" width="39.42578125" style="38" bestFit="1" customWidth="1"/>
    <col min="8963" max="8963" width="22.28515625" style="38" customWidth="1"/>
    <col min="8964" max="8964" width="13.42578125" style="38" bestFit="1" customWidth="1"/>
    <col min="8965" max="8965" width="24.28515625" style="38" customWidth="1"/>
    <col min="8966" max="8966" width="17.42578125" style="38" bestFit="1" customWidth="1"/>
    <col min="8967" max="9216" width="9.140625" style="38"/>
    <col min="9217" max="9217" width="38.85546875" style="38" customWidth="1"/>
    <col min="9218" max="9218" width="39.42578125" style="38" bestFit="1" customWidth="1"/>
    <col min="9219" max="9219" width="22.28515625" style="38" customWidth="1"/>
    <col min="9220" max="9220" width="13.42578125" style="38" bestFit="1" customWidth="1"/>
    <col min="9221" max="9221" width="24.28515625" style="38" customWidth="1"/>
    <col min="9222" max="9222" width="17.42578125" style="38" bestFit="1" customWidth="1"/>
    <col min="9223" max="9472" width="9.140625" style="38"/>
    <col min="9473" max="9473" width="38.85546875" style="38" customWidth="1"/>
    <col min="9474" max="9474" width="39.42578125" style="38" bestFit="1" customWidth="1"/>
    <col min="9475" max="9475" width="22.28515625" style="38" customWidth="1"/>
    <col min="9476" max="9476" width="13.42578125" style="38" bestFit="1" customWidth="1"/>
    <col min="9477" max="9477" width="24.28515625" style="38" customWidth="1"/>
    <col min="9478" max="9478" width="17.42578125" style="38" bestFit="1" customWidth="1"/>
    <col min="9479" max="9728" width="9.140625" style="38"/>
    <col min="9729" max="9729" width="38.85546875" style="38" customWidth="1"/>
    <col min="9730" max="9730" width="39.42578125" style="38" bestFit="1" customWidth="1"/>
    <col min="9731" max="9731" width="22.28515625" style="38" customWidth="1"/>
    <col min="9732" max="9732" width="13.42578125" style="38" bestFit="1" customWidth="1"/>
    <col min="9733" max="9733" width="24.28515625" style="38" customWidth="1"/>
    <col min="9734" max="9734" width="17.42578125" style="38" bestFit="1" customWidth="1"/>
    <col min="9735" max="9984" width="9.140625" style="38"/>
    <col min="9985" max="9985" width="38.85546875" style="38" customWidth="1"/>
    <col min="9986" max="9986" width="39.42578125" style="38" bestFit="1" customWidth="1"/>
    <col min="9987" max="9987" width="22.28515625" style="38" customWidth="1"/>
    <col min="9988" max="9988" width="13.42578125" style="38" bestFit="1" customWidth="1"/>
    <col min="9989" max="9989" width="24.28515625" style="38" customWidth="1"/>
    <col min="9990" max="9990" width="17.42578125" style="38" bestFit="1" customWidth="1"/>
    <col min="9991" max="10240" width="9.140625" style="38"/>
    <col min="10241" max="10241" width="38.85546875" style="38" customWidth="1"/>
    <col min="10242" max="10242" width="39.42578125" style="38" bestFit="1" customWidth="1"/>
    <col min="10243" max="10243" width="22.28515625" style="38" customWidth="1"/>
    <col min="10244" max="10244" width="13.42578125" style="38" bestFit="1" customWidth="1"/>
    <col min="10245" max="10245" width="24.28515625" style="38" customWidth="1"/>
    <col min="10246" max="10246" width="17.42578125" style="38" bestFit="1" customWidth="1"/>
    <col min="10247" max="10496" width="9.140625" style="38"/>
    <col min="10497" max="10497" width="38.85546875" style="38" customWidth="1"/>
    <col min="10498" max="10498" width="39.42578125" style="38" bestFit="1" customWidth="1"/>
    <col min="10499" max="10499" width="22.28515625" style="38" customWidth="1"/>
    <col min="10500" max="10500" width="13.42578125" style="38" bestFit="1" customWidth="1"/>
    <col min="10501" max="10501" width="24.28515625" style="38" customWidth="1"/>
    <col min="10502" max="10502" width="17.42578125" style="38" bestFit="1" customWidth="1"/>
    <col min="10503" max="10752" width="9.140625" style="38"/>
    <col min="10753" max="10753" width="38.85546875" style="38" customWidth="1"/>
    <col min="10754" max="10754" width="39.42578125" style="38" bestFit="1" customWidth="1"/>
    <col min="10755" max="10755" width="22.28515625" style="38" customWidth="1"/>
    <col min="10756" max="10756" width="13.42578125" style="38" bestFit="1" customWidth="1"/>
    <col min="10757" max="10757" width="24.28515625" style="38" customWidth="1"/>
    <col min="10758" max="10758" width="17.42578125" style="38" bestFit="1" customWidth="1"/>
    <col min="10759" max="11008" width="9.140625" style="38"/>
    <col min="11009" max="11009" width="38.85546875" style="38" customWidth="1"/>
    <col min="11010" max="11010" width="39.42578125" style="38" bestFit="1" customWidth="1"/>
    <col min="11011" max="11011" width="22.28515625" style="38" customWidth="1"/>
    <col min="11012" max="11012" width="13.42578125" style="38" bestFit="1" customWidth="1"/>
    <col min="11013" max="11013" width="24.28515625" style="38" customWidth="1"/>
    <col min="11014" max="11014" width="17.42578125" style="38" bestFit="1" customWidth="1"/>
    <col min="11015" max="11264" width="9.140625" style="38"/>
    <col min="11265" max="11265" width="38.85546875" style="38" customWidth="1"/>
    <col min="11266" max="11266" width="39.42578125" style="38" bestFit="1" customWidth="1"/>
    <col min="11267" max="11267" width="22.28515625" style="38" customWidth="1"/>
    <col min="11268" max="11268" width="13.42578125" style="38" bestFit="1" customWidth="1"/>
    <col min="11269" max="11269" width="24.28515625" style="38" customWidth="1"/>
    <col min="11270" max="11270" width="17.42578125" style="38" bestFit="1" customWidth="1"/>
    <col min="11271" max="11520" width="9.140625" style="38"/>
    <col min="11521" max="11521" width="38.85546875" style="38" customWidth="1"/>
    <col min="11522" max="11522" width="39.42578125" style="38" bestFit="1" customWidth="1"/>
    <col min="11523" max="11523" width="22.28515625" style="38" customWidth="1"/>
    <col min="11524" max="11524" width="13.42578125" style="38" bestFit="1" customWidth="1"/>
    <col min="11525" max="11525" width="24.28515625" style="38" customWidth="1"/>
    <col min="11526" max="11526" width="17.42578125" style="38" bestFit="1" customWidth="1"/>
    <col min="11527" max="11776" width="9.140625" style="38"/>
    <col min="11777" max="11777" width="38.85546875" style="38" customWidth="1"/>
    <col min="11778" max="11778" width="39.42578125" style="38" bestFit="1" customWidth="1"/>
    <col min="11779" max="11779" width="22.28515625" style="38" customWidth="1"/>
    <col min="11780" max="11780" width="13.42578125" style="38" bestFit="1" customWidth="1"/>
    <col min="11781" max="11781" width="24.28515625" style="38" customWidth="1"/>
    <col min="11782" max="11782" width="17.42578125" style="38" bestFit="1" customWidth="1"/>
    <col min="11783" max="12032" width="9.140625" style="38"/>
    <col min="12033" max="12033" width="38.85546875" style="38" customWidth="1"/>
    <col min="12034" max="12034" width="39.42578125" style="38" bestFit="1" customWidth="1"/>
    <col min="12035" max="12035" width="22.28515625" style="38" customWidth="1"/>
    <col min="12036" max="12036" width="13.42578125" style="38" bestFit="1" customWidth="1"/>
    <col min="12037" max="12037" width="24.28515625" style="38" customWidth="1"/>
    <col min="12038" max="12038" width="17.42578125" style="38" bestFit="1" customWidth="1"/>
    <col min="12039" max="12288" width="9.140625" style="38"/>
    <col min="12289" max="12289" width="38.85546875" style="38" customWidth="1"/>
    <col min="12290" max="12290" width="39.42578125" style="38" bestFit="1" customWidth="1"/>
    <col min="12291" max="12291" width="22.28515625" style="38" customWidth="1"/>
    <col min="12292" max="12292" width="13.42578125" style="38" bestFit="1" customWidth="1"/>
    <col min="12293" max="12293" width="24.28515625" style="38" customWidth="1"/>
    <col min="12294" max="12294" width="17.42578125" style="38" bestFit="1" customWidth="1"/>
    <col min="12295" max="12544" width="9.140625" style="38"/>
    <col min="12545" max="12545" width="38.85546875" style="38" customWidth="1"/>
    <col min="12546" max="12546" width="39.42578125" style="38" bestFit="1" customWidth="1"/>
    <col min="12547" max="12547" width="22.28515625" style="38" customWidth="1"/>
    <col min="12548" max="12548" width="13.42578125" style="38" bestFit="1" customWidth="1"/>
    <col min="12549" max="12549" width="24.28515625" style="38" customWidth="1"/>
    <col min="12550" max="12550" width="17.42578125" style="38" bestFit="1" customWidth="1"/>
    <col min="12551" max="12800" width="9.140625" style="38"/>
    <col min="12801" max="12801" width="38.85546875" style="38" customWidth="1"/>
    <col min="12802" max="12802" width="39.42578125" style="38" bestFit="1" customWidth="1"/>
    <col min="12803" max="12803" width="22.28515625" style="38" customWidth="1"/>
    <col min="12804" max="12804" width="13.42578125" style="38" bestFit="1" customWidth="1"/>
    <col min="12805" max="12805" width="24.28515625" style="38" customWidth="1"/>
    <col min="12806" max="12806" width="17.42578125" style="38" bestFit="1" customWidth="1"/>
    <col min="12807" max="13056" width="9.140625" style="38"/>
    <col min="13057" max="13057" width="38.85546875" style="38" customWidth="1"/>
    <col min="13058" max="13058" width="39.42578125" style="38" bestFit="1" customWidth="1"/>
    <col min="13059" max="13059" width="22.28515625" style="38" customWidth="1"/>
    <col min="13060" max="13060" width="13.42578125" style="38" bestFit="1" customWidth="1"/>
    <col min="13061" max="13061" width="24.28515625" style="38" customWidth="1"/>
    <col min="13062" max="13062" width="17.42578125" style="38" bestFit="1" customWidth="1"/>
    <col min="13063" max="13312" width="9.140625" style="38"/>
    <col min="13313" max="13313" width="38.85546875" style="38" customWidth="1"/>
    <col min="13314" max="13314" width="39.42578125" style="38" bestFit="1" customWidth="1"/>
    <col min="13315" max="13315" width="22.28515625" style="38" customWidth="1"/>
    <col min="13316" max="13316" width="13.42578125" style="38" bestFit="1" customWidth="1"/>
    <col min="13317" max="13317" width="24.28515625" style="38" customWidth="1"/>
    <col min="13318" max="13318" width="17.42578125" style="38" bestFit="1" customWidth="1"/>
    <col min="13319" max="13568" width="9.140625" style="38"/>
    <col min="13569" max="13569" width="38.85546875" style="38" customWidth="1"/>
    <col min="13570" max="13570" width="39.42578125" style="38" bestFit="1" customWidth="1"/>
    <col min="13571" max="13571" width="22.28515625" style="38" customWidth="1"/>
    <col min="13572" max="13572" width="13.42578125" style="38" bestFit="1" customWidth="1"/>
    <col min="13573" max="13573" width="24.28515625" style="38" customWidth="1"/>
    <col min="13574" max="13574" width="17.42578125" style="38" bestFit="1" customWidth="1"/>
    <col min="13575" max="13824" width="9.140625" style="38"/>
    <col min="13825" max="13825" width="38.85546875" style="38" customWidth="1"/>
    <col min="13826" max="13826" width="39.42578125" style="38" bestFit="1" customWidth="1"/>
    <col min="13827" max="13827" width="22.28515625" style="38" customWidth="1"/>
    <col min="13828" max="13828" width="13.42578125" style="38" bestFit="1" customWidth="1"/>
    <col min="13829" max="13829" width="24.28515625" style="38" customWidth="1"/>
    <col min="13830" max="13830" width="17.42578125" style="38" bestFit="1" customWidth="1"/>
    <col min="13831" max="14080" width="9.140625" style="38"/>
    <col min="14081" max="14081" width="38.85546875" style="38" customWidth="1"/>
    <col min="14082" max="14082" width="39.42578125" style="38" bestFit="1" customWidth="1"/>
    <col min="14083" max="14083" width="22.28515625" style="38" customWidth="1"/>
    <col min="14084" max="14084" width="13.42578125" style="38" bestFit="1" customWidth="1"/>
    <col min="14085" max="14085" width="24.28515625" style="38" customWidth="1"/>
    <col min="14086" max="14086" width="17.42578125" style="38" bestFit="1" customWidth="1"/>
    <col min="14087" max="14336" width="9.140625" style="38"/>
    <col min="14337" max="14337" width="38.85546875" style="38" customWidth="1"/>
    <col min="14338" max="14338" width="39.42578125" style="38" bestFit="1" customWidth="1"/>
    <col min="14339" max="14339" width="22.28515625" style="38" customWidth="1"/>
    <col min="14340" max="14340" width="13.42578125" style="38" bestFit="1" customWidth="1"/>
    <col min="14341" max="14341" width="24.28515625" style="38" customWidth="1"/>
    <col min="14342" max="14342" width="17.42578125" style="38" bestFit="1" customWidth="1"/>
    <col min="14343" max="14592" width="9.140625" style="38"/>
    <col min="14593" max="14593" width="38.85546875" style="38" customWidth="1"/>
    <col min="14594" max="14594" width="39.42578125" style="38" bestFit="1" customWidth="1"/>
    <col min="14595" max="14595" width="22.28515625" style="38" customWidth="1"/>
    <col min="14596" max="14596" width="13.42578125" style="38" bestFit="1" customWidth="1"/>
    <col min="14597" max="14597" width="24.28515625" style="38" customWidth="1"/>
    <col min="14598" max="14598" width="17.42578125" style="38" bestFit="1" customWidth="1"/>
    <col min="14599" max="14848" width="9.140625" style="38"/>
    <col min="14849" max="14849" width="38.85546875" style="38" customWidth="1"/>
    <col min="14850" max="14850" width="39.42578125" style="38" bestFit="1" customWidth="1"/>
    <col min="14851" max="14851" width="22.28515625" style="38" customWidth="1"/>
    <col min="14852" max="14852" width="13.42578125" style="38" bestFit="1" customWidth="1"/>
    <col min="14853" max="14853" width="24.28515625" style="38" customWidth="1"/>
    <col min="14854" max="14854" width="17.42578125" style="38" bestFit="1" customWidth="1"/>
    <col min="14855" max="15104" width="9.140625" style="38"/>
    <col min="15105" max="15105" width="38.85546875" style="38" customWidth="1"/>
    <col min="15106" max="15106" width="39.42578125" style="38" bestFit="1" customWidth="1"/>
    <col min="15107" max="15107" width="22.28515625" style="38" customWidth="1"/>
    <col min="15108" max="15108" width="13.42578125" style="38" bestFit="1" customWidth="1"/>
    <col min="15109" max="15109" width="24.28515625" style="38" customWidth="1"/>
    <col min="15110" max="15110" width="17.42578125" style="38" bestFit="1" customWidth="1"/>
    <col min="15111" max="15360" width="9.140625" style="38"/>
    <col min="15361" max="15361" width="38.85546875" style="38" customWidth="1"/>
    <col min="15362" max="15362" width="39.42578125" style="38" bestFit="1" customWidth="1"/>
    <col min="15363" max="15363" width="22.28515625" style="38" customWidth="1"/>
    <col min="15364" max="15364" width="13.42578125" style="38" bestFit="1" customWidth="1"/>
    <col min="15365" max="15365" width="24.28515625" style="38" customWidth="1"/>
    <col min="15366" max="15366" width="17.42578125" style="38" bestFit="1" customWidth="1"/>
    <col min="15367" max="15616" width="9.140625" style="38"/>
    <col min="15617" max="15617" width="38.85546875" style="38" customWidth="1"/>
    <col min="15618" max="15618" width="39.42578125" style="38" bestFit="1" customWidth="1"/>
    <col min="15619" max="15619" width="22.28515625" style="38" customWidth="1"/>
    <col min="15620" max="15620" width="13.42578125" style="38" bestFit="1" customWidth="1"/>
    <col min="15621" max="15621" width="24.28515625" style="38" customWidth="1"/>
    <col min="15622" max="15622" width="17.42578125" style="38" bestFit="1" customWidth="1"/>
    <col min="15623" max="15872" width="9.140625" style="38"/>
    <col min="15873" max="15873" width="38.85546875" style="38" customWidth="1"/>
    <col min="15874" max="15874" width="39.42578125" style="38" bestFit="1" customWidth="1"/>
    <col min="15875" max="15875" width="22.28515625" style="38" customWidth="1"/>
    <col min="15876" max="15876" width="13.42578125" style="38" bestFit="1" customWidth="1"/>
    <col min="15877" max="15877" width="24.28515625" style="38" customWidth="1"/>
    <col min="15878" max="15878" width="17.42578125" style="38" bestFit="1" customWidth="1"/>
    <col min="15879" max="16128" width="9.140625" style="38"/>
    <col min="16129" max="16129" width="38.85546875" style="38" customWidth="1"/>
    <col min="16130" max="16130" width="39.42578125" style="38" bestFit="1" customWidth="1"/>
    <col min="16131" max="16131" width="22.28515625" style="38" customWidth="1"/>
    <col min="16132" max="16132" width="13.42578125" style="38" bestFit="1" customWidth="1"/>
    <col min="16133" max="16133" width="24.28515625" style="38" customWidth="1"/>
    <col min="16134" max="16134" width="17.42578125" style="38" bestFit="1" customWidth="1"/>
    <col min="16135" max="16384" width="9.140625" style="38"/>
  </cols>
  <sheetData>
    <row r="1" spans="1:8" ht="13.35" customHeight="1" x14ac:dyDescent="0.2">
      <c r="A1" s="50" t="s">
        <v>237</v>
      </c>
      <c r="B1" s="51" t="s">
        <v>330</v>
      </c>
      <c r="C1" s="52" t="s">
        <v>331</v>
      </c>
      <c r="D1" s="51" t="s">
        <v>332</v>
      </c>
      <c r="E1" s="52" t="s">
        <v>333</v>
      </c>
      <c r="F1" s="52" t="s">
        <v>334</v>
      </c>
      <c r="G1" s="53" t="s">
        <v>578</v>
      </c>
      <c r="H1" s="38" t="s">
        <v>621</v>
      </c>
    </row>
    <row r="2" spans="1:8" s="53" customFormat="1" ht="12.6" customHeight="1" x14ac:dyDescent="0.2">
      <c r="A2" s="39" t="s">
        <v>335</v>
      </c>
      <c r="B2" s="40" t="s">
        <v>118</v>
      </c>
      <c r="C2" s="41" t="s">
        <v>336</v>
      </c>
      <c r="D2" s="42">
        <v>20130</v>
      </c>
      <c r="E2" s="46"/>
      <c r="F2" s="46"/>
      <c r="G2" s="53" t="s">
        <v>575</v>
      </c>
    </row>
    <row r="3" spans="1:8" s="53" customFormat="1" ht="12.6" customHeight="1" x14ac:dyDescent="0.2">
      <c r="A3" s="39" t="s">
        <v>337</v>
      </c>
      <c r="B3" s="40" t="s">
        <v>338</v>
      </c>
      <c r="C3" s="40" t="s">
        <v>199</v>
      </c>
      <c r="D3" s="101">
        <v>25037.85</v>
      </c>
      <c r="E3" s="46" t="s">
        <v>339</v>
      </c>
      <c r="F3" s="46"/>
      <c r="G3" s="53" t="s">
        <v>577</v>
      </c>
    </row>
    <row r="4" spans="1:8" s="53" customFormat="1" ht="12.6" customHeight="1" x14ac:dyDescent="0.2">
      <c r="A4" s="39" t="s">
        <v>337</v>
      </c>
      <c r="B4" s="40" t="s">
        <v>340</v>
      </c>
      <c r="C4" s="40" t="s">
        <v>341</v>
      </c>
      <c r="D4" s="101">
        <v>29231.09</v>
      </c>
      <c r="E4" s="46" t="s">
        <v>342</v>
      </c>
      <c r="F4" s="46"/>
      <c r="G4" s="53" t="s">
        <v>577</v>
      </c>
    </row>
    <row r="5" spans="1:8" s="53" customFormat="1" ht="13.5" customHeight="1" x14ac:dyDescent="0.2">
      <c r="A5" s="39" t="s">
        <v>337</v>
      </c>
      <c r="B5" s="40" t="s">
        <v>343</v>
      </c>
      <c r="C5" s="40" t="s">
        <v>344</v>
      </c>
      <c r="D5" s="43"/>
      <c r="E5" s="40" t="s">
        <v>345</v>
      </c>
      <c r="F5" s="46" t="s">
        <v>346</v>
      </c>
      <c r="G5" s="53" t="s">
        <v>577</v>
      </c>
    </row>
    <row r="6" spans="1:8" s="53" customFormat="1" ht="12.6" customHeight="1" x14ac:dyDescent="0.2">
      <c r="A6" s="39" t="s">
        <v>347</v>
      </c>
      <c r="B6" s="40" t="s">
        <v>348</v>
      </c>
      <c r="C6" s="40"/>
      <c r="D6" s="42">
        <v>30000</v>
      </c>
      <c r="E6" s="46"/>
      <c r="F6" s="46"/>
      <c r="G6" s="53" t="s">
        <v>577</v>
      </c>
    </row>
    <row r="7" spans="1:8" s="53" customFormat="1" ht="12.6" customHeight="1" x14ac:dyDescent="0.2">
      <c r="A7" s="39" t="s">
        <v>349</v>
      </c>
      <c r="B7" s="40" t="s">
        <v>350</v>
      </c>
      <c r="C7" s="40"/>
      <c r="D7" s="42">
        <v>39417.14</v>
      </c>
      <c r="E7" s="46"/>
      <c r="F7" s="46"/>
      <c r="G7" s="53" t="s">
        <v>577</v>
      </c>
    </row>
    <row r="8" spans="1:8" s="53" customFormat="1" ht="12.6" customHeight="1" x14ac:dyDescent="0.2">
      <c r="A8" s="39" t="s">
        <v>351</v>
      </c>
      <c r="B8" s="40" t="s">
        <v>352</v>
      </c>
      <c r="C8" s="40">
        <v>70</v>
      </c>
      <c r="D8" s="42">
        <v>165424</v>
      </c>
      <c r="E8" s="46"/>
      <c r="F8" s="46"/>
      <c r="G8" s="53" t="s">
        <v>577</v>
      </c>
    </row>
    <row r="9" spans="1:8" s="53" customFormat="1" ht="12.6" customHeight="1" x14ac:dyDescent="0.2">
      <c r="A9" s="39" t="s">
        <v>353</v>
      </c>
      <c r="B9" s="40" t="s">
        <v>354</v>
      </c>
      <c r="C9" s="40">
        <v>277</v>
      </c>
      <c r="D9" s="42">
        <v>74412.800000000003</v>
      </c>
      <c r="E9" s="46">
        <v>277</v>
      </c>
      <c r="F9" s="46" t="s">
        <v>346</v>
      </c>
      <c r="G9" s="53" t="s">
        <v>575</v>
      </c>
      <c r="H9" s="53">
        <v>85230.41</v>
      </c>
    </row>
    <row r="10" spans="1:8" s="53" customFormat="1" ht="12.6" customHeight="1" x14ac:dyDescent="0.2">
      <c r="A10" s="39" t="s">
        <v>355</v>
      </c>
      <c r="B10" s="40" t="s">
        <v>91</v>
      </c>
      <c r="C10" s="40" t="s">
        <v>143</v>
      </c>
      <c r="D10" s="42">
        <v>207267.21</v>
      </c>
      <c r="E10" s="46"/>
      <c r="F10" s="46"/>
    </row>
    <row r="11" spans="1:8" s="53" customFormat="1" ht="12.6" customHeight="1" x14ac:dyDescent="0.2">
      <c r="A11" s="39" t="s">
        <v>356</v>
      </c>
      <c r="B11" s="40" t="s">
        <v>91</v>
      </c>
      <c r="C11" s="40" t="s">
        <v>357</v>
      </c>
      <c r="D11" s="42">
        <v>3632606.4</v>
      </c>
      <c r="E11" s="46"/>
      <c r="F11" s="46"/>
    </row>
    <row r="12" spans="1:8" s="53" customFormat="1" ht="23.85" customHeight="1" x14ac:dyDescent="0.2">
      <c r="A12" s="39" t="s">
        <v>358</v>
      </c>
      <c r="B12" s="40" t="s">
        <v>93</v>
      </c>
      <c r="C12" s="41"/>
      <c r="D12" s="42">
        <v>120000</v>
      </c>
      <c r="E12" s="46" t="s">
        <v>359</v>
      </c>
      <c r="F12" s="46" t="s">
        <v>360</v>
      </c>
      <c r="G12" s="53" t="s">
        <v>582</v>
      </c>
    </row>
    <row r="13" spans="1:8" s="53" customFormat="1" ht="12.6" customHeight="1" x14ac:dyDescent="0.2">
      <c r="A13" s="39" t="s">
        <v>361</v>
      </c>
      <c r="B13" s="40" t="s">
        <v>103</v>
      </c>
      <c r="C13" s="40">
        <v>5</v>
      </c>
      <c r="D13" s="42">
        <v>2736813.96</v>
      </c>
      <c r="E13" s="46"/>
      <c r="F13" s="46"/>
      <c r="G13" s="53" t="s">
        <v>580</v>
      </c>
    </row>
    <row r="14" spans="1:8" s="53" customFormat="1" ht="23.85" customHeight="1" x14ac:dyDescent="0.2">
      <c r="A14" s="39" t="s">
        <v>362</v>
      </c>
      <c r="B14" s="40" t="s">
        <v>363</v>
      </c>
      <c r="C14" s="40"/>
      <c r="D14" s="42">
        <v>4720</v>
      </c>
      <c r="E14" s="46"/>
      <c r="F14" s="46"/>
      <c r="G14" s="53" t="s">
        <v>577</v>
      </c>
    </row>
    <row r="15" spans="1:8" s="53" customFormat="1" ht="12.6" customHeight="1" x14ac:dyDescent="0.2">
      <c r="A15" s="39" t="s">
        <v>364</v>
      </c>
      <c r="B15" s="40" t="s">
        <v>365</v>
      </c>
      <c r="C15" s="40"/>
      <c r="D15" s="42">
        <v>34318</v>
      </c>
      <c r="E15" s="46"/>
      <c r="F15" s="46"/>
    </row>
    <row r="16" spans="1:8" s="53" customFormat="1" ht="12.6" customHeight="1" x14ac:dyDescent="0.2">
      <c r="A16" s="39" t="s">
        <v>366</v>
      </c>
      <c r="B16" s="40" t="s">
        <v>367</v>
      </c>
      <c r="C16" s="40"/>
      <c r="D16" s="42">
        <v>5900</v>
      </c>
      <c r="E16" s="46"/>
      <c r="F16" s="46"/>
      <c r="G16" s="53" t="s">
        <v>575</v>
      </c>
    </row>
    <row r="17" spans="1:7" s="53" customFormat="1" ht="12.6" customHeight="1" x14ac:dyDescent="0.2">
      <c r="A17" s="39" t="s">
        <v>368</v>
      </c>
      <c r="B17" s="40" t="s">
        <v>91</v>
      </c>
      <c r="C17" s="40">
        <v>150</v>
      </c>
      <c r="D17" s="42">
        <v>618900</v>
      </c>
      <c r="E17" s="46"/>
      <c r="F17" s="46"/>
    </row>
    <row r="18" spans="1:7" s="53" customFormat="1" ht="12.6" customHeight="1" x14ac:dyDescent="0.2">
      <c r="A18" s="39" t="s">
        <v>68</v>
      </c>
      <c r="B18" s="40" t="s">
        <v>369</v>
      </c>
      <c r="C18" s="40" t="s">
        <v>145</v>
      </c>
      <c r="D18" s="42">
        <v>12000</v>
      </c>
      <c r="E18" s="46"/>
      <c r="F18" s="46"/>
      <c r="G18" s="53" t="s">
        <v>577</v>
      </c>
    </row>
    <row r="19" spans="1:7" s="53" customFormat="1" ht="12.6" customHeight="1" x14ac:dyDescent="0.2">
      <c r="A19" s="39" t="s">
        <v>370</v>
      </c>
      <c r="B19" s="40" t="s">
        <v>371</v>
      </c>
      <c r="C19" s="40" t="s">
        <v>203</v>
      </c>
      <c r="D19" s="42">
        <v>1780</v>
      </c>
      <c r="E19" s="40" t="s">
        <v>203</v>
      </c>
      <c r="F19" s="46" t="s">
        <v>346</v>
      </c>
      <c r="G19" s="53" t="s">
        <v>577</v>
      </c>
    </row>
    <row r="20" spans="1:7" s="53" customFormat="1" ht="12.6" customHeight="1" x14ac:dyDescent="0.2">
      <c r="A20" s="39" t="s">
        <v>372</v>
      </c>
      <c r="B20" s="40" t="s">
        <v>373</v>
      </c>
      <c r="C20" s="40"/>
      <c r="D20" s="42">
        <v>4000</v>
      </c>
      <c r="E20" s="46"/>
      <c r="F20" s="46"/>
      <c r="G20" s="53" t="s">
        <v>577</v>
      </c>
    </row>
    <row r="21" spans="1:7" s="53" customFormat="1" ht="12.6" customHeight="1" x14ac:dyDescent="0.2">
      <c r="A21" s="39" t="s">
        <v>374</v>
      </c>
      <c r="B21" s="40" t="s">
        <v>375</v>
      </c>
      <c r="C21" s="44" t="s">
        <v>201</v>
      </c>
      <c r="D21" s="42">
        <v>31300</v>
      </c>
      <c r="E21" s="46"/>
      <c r="F21" s="46"/>
      <c r="G21" s="53" t="s">
        <v>575</v>
      </c>
    </row>
    <row r="22" spans="1:7" s="53" customFormat="1" ht="12.6" customHeight="1" x14ac:dyDescent="0.2">
      <c r="A22" s="39" t="s">
        <v>374</v>
      </c>
      <c r="B22" s="40" t="s">
        <v>376</v>
      </c>
      <c r="C22" s="44" t="s">
        <v>377</v>
      </c>
      <c r="D22" s="42">
        <v>13500</v>
      </c>
      <c r="E22" s="46"/>
      <c r="F22" s="46"/>
      <c r="G22" s="53" t="s">
        <v>575</v>
      </c>
    </row>
    <row r="23" spans="1:7" s="53" customFormat="1" ht="12.6" customHeight="1" x14ac:dyDescent="0.2">
      <c r="A23" s="39" t="s">
        <v>374</v>
      </c>
      <c r="B23" s="40" t="s">
        <v>378</v>
      </c>
      <c r="C23" s="44" t="s">
        <v>379</v>
      </c>
      <c r="D23" s="42">
        <v>175000</v>
      </c>
      <c r="E23" s="46"/>
      <c r="F23" s="46"/>
      <c r="G23" s="53" t="s">
        <v>575</v>
      </c>
    </row>
    <row r="24" spans="1:7" s="53" customFormat="1" ht="12.6" customHeight="1" x14ac:dyDescent="0.2">
      <c r="A24" s="39" t="s">
        <v>374</v>
      </c>
      <c r="B24" s="40" t="s">
        <v>378</v>
      </c>
      <c r="C24" s="44" t="s">
        <v>380</v>
      </c>
      <c r="D24" s="42">
        <v>192000</v>
      </c>
      <c r="E24" s="46"/>
      <c r="F24" s="46"/>
      <c r="G24" s="53" t="s">
        <v>575</v>
      </c>
    </row>
    <row r="25" spans="1:7" s="53" customFormat="1" ht="12.6" customHeight="1" x14ac:dyDescent="0.2">
      <c r="A25" s="39" t="s">
        <v>381</v>
      </c>
      <c r="B25" s="40" t="s">
        <v>90</v>
      </c>
      <c r="C25" s="40" t="s">
        <v>382</v>
      </c>
      <c r="D25" s="42">
        <v>13120</v>
      </c>
      <c r="E25" s="46" t="s">
        <v>382</v>
      </c>
      <c r="F25" s="46" t="s">
        <v>346</v>
      </c>
    </row>
    <row r="26" spans="1:7" s="53" customFormat="1" ht="12.6" customHeight="1" x14ac:dyDescent="0.2">
      <c r="A26" s="39" t="s">
        <v>383</v>
      </c>
      <c r="B26" s="40" t="s">
        <v>350</v>
      </c>
      <c r="C26" s="40"/>
      <c r="D26" s="42">
        <v>32598.3</v>
      </c>
      <c r="E26" s="46"/>
      <c r="F26" s="46"/>
      <c r="G26" s="53" t="s">
        <v>577</v>
      </c>
    </row>
    <row r="27" spans="1:7" s="53" customFormat="1" ht="12.6" customHeight="1" x14ac:dyDescent="0.2">
      <c r="A27" s="39" t="s">
        <v>384</v>
      </c>
      <c r="B27" s="40" t="s">
        <v>91</v>
      </c>
      <c r="C27" s="40"/>
      <c r="D27" s="42">
        <v>16564.990000000002</v>
      </c>
      <c r="E27" s="46"/>
      <c r="F27" s="46"/>
    </row>
    <row r="28" spans="1:7" s="53" customFormat="1" ht="12.6" customHeight="1" x14ac:dyDescent="0.2">
      <c r="A28" s="39" t="s">
        <v>385</v>
      </c>
      <c r="B28" s="40" t="s">
        <v>84</v>
      </c>
      <c r="C28" s="40" t="s">
        <v>140</v>
      </c>
      <c r="D28" s="42">
        <v>13202.35</v>
      </c>
      <c r="E28" s="46" t="s">
        <v>140</v>
      </c>
      <c r="F28" s="46" t="s">
        <v>346</v>
      </c>
      <c r="G28" s="54" t="s">
        <v>577</v>
      </c>
    </row>
    <row r="29" spans="1:7" s="53" customFormat="1" ht="12.6" customHeight="1" x14ac:dyDescent="0.2">
      <c r="A29" s="39" t="s">
        <v>386</v>
      </c>
      <c r="B29" s="40" t="s">
        <v>91</v>
      </c>
      <c r="C29" s="40"/>
      <c r="D29" s="42">
        <v>115651.8</v>
      </c>
      <c r="E29" s="46"/>
      <c r="F29" s="46"/>
    </row>
    <row r="30" spans="1:7" s="53" customFormat="1" ht="12.6" customHeight="1" x14ac:dyDescent="0.2">
      <c r="A30" s="39" t="s">
        <v>387</v>
      </c>
      <c r="B30" s="40" t="s">
        <v>388</v>
      </c>
      <c r="C30" s="40" t="s">
        <v>178</v>
      </c>
      <c r="D30" s="42">
        <v>6000</v>
      </c>
      <c r="E30" s="46" t="s">
        <v>389</v>
      </c>
      <c r="F30" s="46" t="s">
        <v>390</v>
      </c>
      <c r="G30" s="53" t="s">
        <v>577</v>
      </c>
    </row>
    <row r="31" spans="1:7" s="53" customFormat="1" ht="12.6" customHeight="1" x14ac:dyDescent="0.2">
      <c r="A31" s="39" t="s">
        <v>391</v>
      </c>
      <c r="B31" s="40" t="s">
        <v>109</v>
      </c>
      <c r="C31" s="40" t="s">
        <v>392</v>
      </c>
      <c r="D31" s="42">
        <v>265100</v>
      </c>
      <c r="E31" s="46"/>
      <c r="F31" s="46"/>
      <c r="G31" s="53" t="s">
        <v>575</v>
      </c>
    </row>
    <row r="32" spans="1:7" s="53" customFormat="1" ht="12.6" customHeight="1" x14ac:dyDescent="0.2">
      <c r="A32" s="39" t="s">
        <v>32</v>
      </c>
      <c r="B32" s="40" t="s">
        <v>393</v>
      </c>
      <c r="C32" s="102" t="s">
        <v>394</v>
      </c>
      <c r="D32" s="42">
        <v>1137510.26</v>
      </c>
      <c r="E32" s="46"/>
      <c r="F32" s="46"/>
    </row>
    <row r="33" spans="1:7" s="53" customFormat="1" ht="12.6" customHeight="1" x14ac:dyDescent="0.2">
      <c r="A33" s="39" t="s">
        <v>395</v>
      </c>
      <c r="B33" s="40" t="s">
        <v>396</v>
      </c>
      <c r="C33" s="40"/>
      <c r="D33" s="42">
        <v>1380</v>
      </c>
      <c r="E33" s="46"/>
      <c r="F33" s="46"/>
      <c r="G33" s="53" t="s">
        <v>576</v>
      </c>
    </row>
    <row r="34" spans="1:7" s="53" customFormat="1" ht="12.6" customHeight="1" x14ac:dyDescent="0.2">
      <c r="A34" s="39" t="s">
        <v>397</v>
      </c>
      <c r="B34" s="40" t="s">
        <v>398</v>
      </c>
      <c r="C34" s="40" t="s">
        <v>140</v>
      </c>
      <c r="D34" s="42">
        <v>429584</v>
      </c>
      <c r="E34" s="46" t="s">
        <v>140</v>
      </c>
      <c r="F34" s="46" t="s">
        <v>399</v>
      </c>
    </row>
    <row r="35" spans="1:7" s="53" customFormat="1" ht="12.6" customHeight="1" x14ac:dyDescent="0.2">
      <c r="A35" s="39" t="s">
        <v>400</v>
      </c>
      <c r="B35" s="40" t="s">
        <v>398</v>
      </c>
      <c r="C35" s="40"/>
      <c r="D35" s="42">
        <v>20800</v>
      </c>
      <c r="E35" s="46"/>
      <c r="F35" s="46"/>
    </row>
    <row r="36" spans="1:7" s="53" customFormat="1" ht="12.6" customHeight="1" x14ac:dyDescent="0.2">
      <c r="A36" s="39" t="s">
        <v>401</v>
      </c>
      <c r="B36" s="40" t="s">
        <v>398</v>
      </c>
      <c r="C36" s="40" t="s">
        <v>140</v>
      </c>
      <c r="D36" s="42">
        <v>20207.75</v>
      </c>
      <c r="E36" s="46"/>
      <c r="F36" s="46"/>
    </row>
    <row r="37" spans="1:7" s="53" customFormat="1" ht="12.6" customHeight="1" x14ac:dyDescent="0.2">
      <c r="A37" s="39" t="s">
        <v>45</v>
      </c>
      <c r="B37" s="43" t="s">
        <v>402</v>
      </c>
      <c r="C37" s="40">
        <v>59</v>
      </c>
      <c r="D37" s="42">
        <v>497416</v>
      </c>
      <c r="E37" s="46">
        <v>2</v>
      </c>
      <c r="F37" s="46"/>
      <c r="G37" s="53" t="s">
        <v>576</v>
      </c>
    </row>
    <row r="38" spans="1:7" s="53" customFormat="1" ht="12.6" customHeight="1" x14ac:dyDescent="0.2">
      <c r="A38" s="39" t="s">
        <v>57</v>
      </c>
      <c r="B38" s="43" t="s">
        <v>403</v>
      </c>
      <c r="C38" s="40" t="s">
        <v>404</v>
      </c>
      <c r="D38" s="43"/>
      <c r="E38" s="46"/>
      <c r="F38" s="46"/>
      <c r="G38" s="53" t="s">
        <v>575</v>
      </c>
    </row>
    <row r="39" spans="1:7" s="53" customFormat="1" ht="12.6" customHeight="1" x14ac:dyDescent="0.2">
      <c r="A39" s="39" t="s">
        <v>405</v>
      </c>
      <c r="B39" s="40" t="s">
        <v>406</v>
      </c>
      <c r="C39" s="40"/>
      <c r="D39" s="42">
        <v>127600</v>
      </c>
      <c r="E39" s="46"/>
      <c r="F39" s="46"/>
    </row>
    <row r="40" spans="1:7" s="53" customFormat="1" ht="12.6" customHeight="1" x14ac:dyDescent="0.2">
      <c r="A40" s="39" t="s">
        <v>407</v>
      </c>
      <c r="B40" s="40" t="s">
        <v>408</v>
      </c>
      <c r="C40" s="40"/>
      <c r="D40" s="42">
        <v>7488</v>
      </c>
      <c r="E40" s="46"/>
      <c r="F40" s="46"/>
      <c r="G40" s="53" t="s">
        <v>576</v>
      </c>
    </row>
    <row r="41" spans="1:7" s="53" customFormat="1" ht="12.6" customHeight="1" x14ac:dyDescent="0.2">
      <c r="A41" s="39" t="s">
        <v>409</v>
      </c>
      <c r="B41" s="40" t="s">
        <v>402</v>
      </c>
      <c r="C41" s="40"/>
      <c r="D41" s="42">
        <v>1200</v>
      </c>
      <c r="E41" s="46"/>
      <c r="F41" s="46"/>
      <c r="G41" s="53" t="s">
        <v>576</v>
      </c>
    </row>
    <row r="42" spans="1:7" s="53" customFormat="1" ht="12.6" customHeight="1" x14ac:dyDescent="0.2">
      <c r="A42" s="39" t="s">
        <v>410</v>
      </c>
      <c r="B42" s="40" t="s">
        <v>411</v>
      </c>
      <c r="C42" s="40" t="s">
        <v>140</v>
      </c>
      <c r="D42" s="42">
        <v>1200</v>
      </c>
      <c r="E42" s="46"/>
      <c r="F42" s="46"/>
      <c r="G42" s="53" t="s">
        <v>575</v>
      </c>
    </row>
    <row r="43" spans="1:7" s="53" customFormat="1" ht="12.6" customHeight="1" x14ac:dyDescent="0.2">
      <c r="A43" s="39" t="s">
        <v>412</v>
      </c>
      <c r="B43" s="40" t="s">
        <v>91</v>
      </c>
      <c r="C43" s="40"/>
      <c r="D43" s="42">
        <v>31410</v>
      </c>
      <c r="E43" s="46"/>
      <c r="F43" s="46"/>
    </row>
    <row r="44" spans="1:7" s="53" customFormat="1" ht="12.6" customHeight="1" x14ac:dyDescent="0.2">
      <c r="A44" s="39" t="s">
        <v>413</v>
      </c>
      <c r="B44" s="40" t="s">
        <v>91</v>
      </c>
      <c r="C44" s="40">
        <v>205</v>
      </c>
      <c r="D44" s="42">
        <v>73820</v>
      </c>
      <c r="E44" s="46"/>
      <c r="F44" s="46"/>
    </row>
    <row r="45" spans="1:7" s="53" customFormat="1" ht="12.6" customHeight="1" x14ac:dyDescent="0.2">
      <c r="A45" s="39" t="s">
        <v>414</v>
      </c>
      <c r="B45" s="40" t="s">
        <v>402</v>
      </c>
      <c r="C45" s="40"/>
      <c r="D45" s="45">
        <v>850</v>
      </c>
      <c r="E45" s="46"/>
      <c r="F45" s="46"/>
      <c r="G45" s="53" t="s">
        <v>576</v>
      </c>
    </row>
    <row r="46" spans="1:7" s="53" customFormat="1" ht="12.6" customHeight="1" x14ac:dyDescent="0.2">
      <c r="A46" s="39" t="s">
        <v>415</v>
      </c>
      <c r="B46" s="40" t="s">
        <v>91</v>
      </c>
      <c r="C46" s="40"/>
      <c r="D46" s="45">
        <v>200</v>
      </c>
      <c r="E46" s="46"/>
      <c r="F46" s="46"/>
    </row>
    <row r="47" spans="1:7" s="53" customFormat="1" ht="12.6" customHeight="1" x14ac:dyDescent="0.2">
      <c r="A47" s="39" t="s">
        <v>416</v>
      </c>
      <c r="B47" s="40" t="s">
        <v>91</v>
      </c>
      <c r="C47" s="40">
        <v>1094</v>
      </c>
      <c r="D47" s="42">
        <v>396830</v>
      </c>
      <c r="E47" s="46"/>
      <c r="F47" s="46"/>
    </row>
    <row r="48" spans="1:7" s="53" customFormat="1" ht="12.6" customHeight="1" x14ac:dyDescent="0.2">
      <c r="A48" s="39" t="s">
        <v>417</v>
      </c>
      <c r="B48" s="40" t="s">
        <v>91</v>
      </c>
      <c r="C48" s="40"/>
      <c r="D48" s="42">
        <v>4158</v>
      </c>
      <c r="E48" s="46"/>
      <c r="F48" s="46"/>
    </row>
    <row r="49" spans="1:7" s="53" customFormat="1" ht="12.6" customHeight="1" x14ac:dyDescent="0.2">
      <c r="A49" s="39" t="s">
        <v>418</v>
      </c>
      <c r="B49" s="40" t="s">
        <v>91</v>
      </c>
      <c r="C49" s="40"/>
      <c r="D49" s="42">
        <v>16500</v>
      </c>
      <c r="E49" s="46"/>
      <c r="F49" s="46"/>
    </row>
    <row r="50" spans="1:7" s="53" customFormat="1" ht="12.6" customHeight="1" x14ac:dyDescent="0.2">
      <c r="A50" s="39" t="s">
        <v>419</v>
      </c>
      <c r="B50" s="43" t="s">
        <v>352</v>
      </c>
      <c r="C50" s="40" t="s">
        <v>190</v>
      </c>
      <c r="D50" s="42">
        <v>122485</v>
      </c>
      <c r="E50" s="40" t="s">
        <v>190</v>
      </c>
      <c r="F50" s="46" t="s">
        <v>346</v>
      </c>
      <c r="G50" s="53" t="s">
        <v>577</v>
      </c>
    </row>
    <row r="51" spans="1:7" s="53" customFormat="1" ht="12.6" customHeight="1" x14ac:dyDescent="0.2">
      <c r="A51" s="39" t="s">
        <v>420</v>
      </c>
      <c r="B51" s="40" t="s">
        <v>421</v>
      </c>
      <c r="C51" s="40">
        <v>448</v>
      </c>
      <c r="D51" s="42">
        <v>16485</v>
      </c>
      <c r="E51" s="46"/>
      <c r="F51" s="46"/>
    </row>
    <row r="52" spans="1:7" s="53" customFormat="1" ht="12.6" customHeight="1" x14ac:dyDescent="0.2">
      <c r="A52" s="39" t="s">
        <v>422</v>
      </c>
      <c r="B52" s="43" t="s">
        <v>423</v>
      </c>
      <c r="C52" s="40" t="s">
        <v>424</v>
      </c>
      <c r="D52" s="129">
        <v>73510.62</v>
      </c>
      <c r="E52" s="46"/>
      <c r="F52" s="46"/>
      <c r="G52" s="53" t="s">
        <v>579</v>
      </c>
    </row>
    <row r="53" spans="1:7" s="53" customFormat="1" ht="23.85" customHeight="1" x14ac:dyDescent="0.2">
      <c r="A53" s="39" t="s">
        <v>422</v>
      </c>
      <c r="B53" s="43" t="s">
        <v>423</v>
      </c>
      <c r="C53" s="40" t="s">
        <v>425</v>
      </c>
      <c r="D53" s="130"/>
      <c r="E53" s="46"/>
      <c r="F53" s="46"/>
      <c r="G53" s="53" t="s">
        <v>579</v>
      </c>
    </row>
    <row r="54" spans="1:7" s="53" customFormat="1" ht="23.85" customHeight="1" x14ac:dyDescent="0.2">
      <c r="A54" s="39" t="s">
        <v>422</v>
      </c>
      <c r="B54" s="40" t="s">
        <v>426</v>
      </c>
      <c r="C54" s="44" t="s">
        <v>427</v>
      </c>
      <c r="D54" s="129">
        <v>595017.04</v>
      </c>
      <c r="E54" s="46"/>
      <c r="F54" s="46"/>
      <c r="G54" s="53" t="s">
        <v>579</v>
      </c>
    </row>
    <row r="55" spans="1:7" s="53" customFormat="1" ht="23.85" customHeight="1" x14ac:dyDescent="0.2">
      <c r="A55" s="39" t="s">
        <v>422</v>
      </c>
      <c r="B55" s="40" t="s">
        <v>426</v>
      </c>
      <c r="C55" s="44" t="s">
        <v>428</v>
      </c>
      <c r="D55" s="131"/>
      <c r="E55" s="46"/>
      <c r="F55" s="46"/>
      <c r="G55" s="53" t="s">
        <v>579</v>
      </c>
    </row>
    <row r="56" spans="1:7" s="53" customFormat="1" ht="23.85" customHeight="1" x14ac:dyDescent="0.2">
      <c r="A56" s="39" t="s">
        <v>422</v>
      </c>
      <c r="B56" s="40" t="s">
        <v>426</v>
      </c>
      <c r="C56" s="44" t="s">
        <v>429</v>
      </c>
      <c r="D56" s="130"/>
      <c r="E56" s="46"/>
      <c r="F56" s="46"/>
      <c r="G56" s="53" t="s">
        <v>579</v>
      </c>
    </row>
    <row r="57" spans="1:7" s="53" customFormat="1" ht="12.6" customHeight="1" x14ac:dyDescent="0.2">
      <c r="A57" s="39" t="s">
        <v>430</v>
      </c>
      <c r="B57" s="40" t="s">
        <v>431</v>
      </c>
      <c r="C57" s="40"/>
      <c r="D57" s="42">
        <v>17572</v>
      </c>
      <c r="E57" s="46"/>
      <c r="F57" s="46"/>
      <c r="G57" s="53" t="s">
        <v>576</v>
      </c>
    </row>
    <row r="58" spans="1:7" s="53" customFormat="1" ht="12.6" customHeight="1" x14ac:dyDescent="0.2">
      <c r="A58" s="39" t="s">
        <v>432</v>
      </c>
      <c r="B58" s="40" t="s">
        <v>433</v>
      </c>
      <c r="C58" s="40" t="s">
        <v>139</v>
      </c>
      <c r="D58" s="42">
        <v>98360</v>
      </c>
      <c r="E58" s="46"/>
      <c r="F58" s="46"/>
      <c r="G58" s="53" t="s">
        <v>577</v>
      </c>
    </row>
    <row r="59" spans="1:7" s="53" customFormat="1" ht="12.6" customHeight="1" x14ac:dyDescent="0.2">
      <c r="A59" s="39" t="s">
        <v>434</v>
      </c>
      <c r="B59" s="40" t="s">
        <v>348</v>
      </c>
      <c r="C59" s="40" t="s">
        <v>149</v>
      </c>
      <c r="D59" s="42">
        <v>14000</v>
      </c>
      <c r="E59" s="46"/>
      <c r="F59" s="46"/>
      <c r="G59" s="53" t="s">
        <v>577</v>
      </c>
    </row>
    <row r="60" spans="1:7" s="53" customFormat="1" ht="12.6" customHeight="1" x14ac:dyDescent="0.2">
      <c r="A60" s="39" t="s">
        <v>435</v>
      </c>
      <c r="B60" s="40" t="s">
        <v>348</v>
      </c>
      <c r="C60" s="40" t="s">
        <v>147</v>
      </c>
      <c r="D60" s="42">
        <v>5061.54</v>
      </c>
      <c r="E60" s="46"/>
      <c r="F60" s="46"/>
      <c r="G60" s="53" t="s">
        <v>577</v>
      </c>
    </row>
    <row r="61" spans="1:7" s="53" customFormat="1" ht="12.6" customHeight="1" x14ac:dyDescent="0.2">
      <c r="A61" s="39" t="s">
        <v>266</v>
      </c>
      <c r="B61" s="40" t="s">
        <v>436</v>
      </c>
      <c r="C61" s="40">
        <v>427</v>
      </c>
      <c r="D61" s="42">
        <v>42143.26</v>
      </c>
      <c r="E61" s="46"/>
      <c r="F61" s="46"/>
      <c r="G61" s="53" t="s">
        <v>577</v>
      </c>
    </row>
    <row r="62" spans="1:7" s="53" customFormat="1" ht="12.6" customHeight="1" x14ac:dyDescent="0.2">
      <c r="A62" s="39" t="s">
        <v>437</v>
      </c>
      <c r="B62" s="40" t="s">
        <v>438</v>
      </c>
      <c r="C62" s="40"/>
      <c r="D62" s="42">
        <v>32200</v>
      </c>
      <c r="E62" s="46"/>
      <c r="F62" s="46"/>
      <c r="G62" s="53" t="s">
        <v>577</v>
      </c>
    </row>
    <row r="63" spans="1:7" s="53" customFormat="1" ht="36" x14ac:dyDescent="0.2">
      <c r="A63" s="39" t="s">
        <v>439</v>
      </c>
      <c r="B63" s="40" t="s">
        <v>440</v>
      </c>
      <c r="C63" s="40" t="s">
        <v>176</v>
      </c>
      <c r="D63" s="42">
        <v>32475.86</v>
      </c>
      <c r="E63" s="40" t="s">
        <v>441</v>
      </c>
      <c r="F63" s="46"/>
      <c r="G63" s="53" t="s">
        <v>581</v>
      </c>
    </row>
    <row r="64" spans="1:7" s="53" customFormat="1" ht="12.6" customHeight="1" x14ac:dyDescent="0.2">
      <c r="A64" s="39" t="s">
        <v>442</v>
      </c>
      <c r="B64" s="40" t="s">
        <v>84</v>
      </c>
      <c r="C64" s="40" t="s">
        <v>443</v>
      </c>
      <c r="D64" s="45">
        <v>8.1999999999999993</v>
      </c>
      <c r="E64" s="46"/>
      <c r="F64" s="46"/>
      <c r="G64" s="54" t="s">
        <v>577</v>
      </c>
    </row>
    <row r="65" spans="1:7" s="53" customFormat="1" ht="12.6" customHeight="1" x14ac:dyDescent="0.2">
      <c r="A65" s="39" t="s">
        <v>442</v>
      </c>
      <c r="B65" s="40" t="s">
        <v>84</v>
      </c>
      <c r="C65" s="40" t="s">
        <v>444</v>
      </c>
      <c r="D65" s="45">
        <v>95.5</v>
      </c>
      <c r="E65" s="46"/>
      <c r="F65" s="46"/>
      <c r="G65" s="54" t="s">
        <v>577</v>
      </c>
    </row>
    <row r="66" spans="1:7" s="53" customFormat="1" ht="12.6" customHeight="1" x14ac:dyDescent="0.2">
      <c r="A66" s="39" t="s">
        <v>442</v>
      </c>
      <c r="B66" s="40" t="s">
        <v>84</v>
      </c>
      <c r="C66" s="40" t="s">
        <v>445</v>
      </c>
      <c r="D66" s="42">
        <v>19982.3</v>
      </c>
      <c r="E66" s="40" t="s">
        <v>445</v>
      </c>
      <c r="F66" s="46" t="s">
        <v>446</v>
      </c>
      <c r="G66" s="54" t="s">
        <v>577</v>
      </c>
    </row>
    <row r="67" spans="1:7" s="53" customFormat="1" ht="12.6" customHeight="1" x14ac:dyDescent="0.2">
      <c r="A67" s="39" t="s">
        <v>442</v>
      </c>
      <c r="B67" s="40" t="s">
        <v>84</v>
      </c>
      <c r="C67" s="40"/>
      <c r="D67" s="42">
        <v>1786.7</v>
      </c>
      <c r="E67" s="46"/>
      <c r="F67" s="46"/>
      <c r="G67" s="54" t="s">
        <v>577</v>
      </c>
    </row>
    <row r="68" spans="1:7" s="53" customFormat="1" ht="12.6" customHeight="1" x14ac:dyDescent="0.2">
      <c r="A68" s="39" t="s">
        <v>447</v>
      </c>
      <c r="B68" s="40" t="s">
        <v>84</v>
      </c>
      <c r="C68" s="44" t="s">
        <v>197</v>
      </c>
      <c r="D68" s="42">
        <v>1076</v>
      </c>
      <c r="E68" s="44" t="s">
        <v>197</v>
      </c>
      <c r="F68" s="46" t="s">
        <v>346</v>
      </c>
      <c r="G68" s="54" t="s">
        <v>577</v>
      </c>
    </row>
    <row r="69" spans="1:7" s="53" customFormat="1" ht="12.6" customHeight="1" x14ac:dyDescent="0.2">
      <c r="A69" s="39" t="s">
        <v>448</v>
      </c>
      <c r="B69" s="40" t="s">
        <v>105</v>
      </c>
      <c r="C69" s="40" t="s">
        <v>171</v>
      </c>
      <c r="D69" s="42">
        <v>4880.6000000000004</v>
      </c>
      <c r="E69" s="40" t="s">
        <v>449</v>
      </c>
      <c r="F69" s="46"/>
    </row>
    <row r="70" spans="1:7" s="53" customFormat="1" ht="23.85" customHeight="1" x14ac:dyDescent="0.2">
      <c r="A70" s="39" t="s">
        <v>277</v>
      </c>
      <c r="B70" s="40" t="s">
        <v>84</v>
      </c>
      <c r="C70" s="40">
        <v>15004079</v>
      </c>
      <c r="D70" s="42">
        <v>345809.97</v>
      </c>
      <c r="E70" s="40">
        <v>15004079</v>
      </c>
      <c r="F70" s="46" t="s">
        <v>346</v>
      </c>
      <c r="G70" s="54" t="s">
        <v>577</v>
      </c>
    </row>
    <row r="71" spans="1:7" s="53" customFormat="1" ht="23.85" customHeight="1" x14ac:dyDescent="0.2">
      <c r="A71" s="39" t="s">
        <v>277</v>
      </c>
      <c r="B71" s="40" t="s">
        <v>84</v>
      </c>
      <c r="C71" s="40" t="s">
        <v>450</v>
      </c>
      <c r="D71" s="42">
        <v>3448.31</v>
      </c>
      <c r="E71" s="40" t="s">
        <v>450</v>
      </c>
      <c r="F71" s="46" t="s">
        <v>346</v>
      </c>
      <c r="G71" s="54" t="s">
        <v>577</v>
      </c>
    </row>
    <row r="72" spans="1:7" s="53" customFormat="1" ht="12.6" customHeight="1" x14ac:dyDescent="0.2">
      <c r="A72" s="39" t="s">
        <v>451</v>
      </c>
      <c r="B72" s="40" t="s">
        <v>452</v>
      </c>
      <c r="C72" s="40" t="s">
        <v>453</v>
      </c>
      <c r="D72" s="42">
        <v>2775</v>
      </c>
      <c r="E72" s="46"/>
      <c r="F72" s="46"/>
      <c r="G72" s="54" t="s">
        <v>577</v>
      </c>
    </row>
    <row r="73" spans="1:7" s="53" customFormat="1" ht="23.85" customHeight="1" x14ac:dyDescent="0.2">
      <c r="A73" s="39" t="s">
        <v>454</v>
      </c>
      <c r="B73" s="43" t="s">
        <v>455</v>
      </c>
      <c r="C73" s="40">
        <v>83</v>
      </c>
      <c r="D73" s="43" t="s">
        <v>456</v>
      </c>
      <c r="E73" s="46">
        <v>83</v>
      </c>
      <c r="F73" s="46" t="s">
        <v>446</v>
      </c>
      <c r="G73" s="53" t="s">
        <v>577</v>
      </c>
    </row>
    <row r="74" spans="1:7" s="53" customFormat="1" ht="23.85" customHeight="1" x14ac:dyDescent="0.2">
      <c r="A74" s="39" t="s">
        <v>454</v>
      </c>
      <c r="B74" s="40" t="s">
        <v>457</v>
      </c>
      <c r="C74" s="40">
        <v>5002</v>
      </c>
      <c r="D74" s="43">
        <v>105816457.05</v>
      </c>
      <c r="E74" s="46">
        <v>5002</v>
      </c>
      <c r="F74" s="46" t="s">
        <v>446</v>
      </c>
      <c r="G74" s="53" t="s">
        <v>583</v>
      </c>
    </row>
    <row r="75" spans="1:7" s="53" customFormat="1" ht="12.6" customHeight="1" x14ac:dyDescent="0.2">
      <c r="A75" s="39" t="s">
        <v>458</v>
      </c>
      <c r="B75" s="40" t="s">
        <v>91</v>
      </c>
      <c r="C75" s="40"/>
      <c r="D75" s="42">
        <v>17565</v>
      </c>
      <c r="E75" s="46"/>
      <c r="F75" s="46"/>
    </row>
    <row r="76" spans="1:7" s="53" customFormat="1" ht="12.6" customHeight="1" x14ac:dyDescent="0.2">
      <c r="A76" s="39" t="s">
        <v>458</v>
      </c>
      <c r="B76" s="43" t="s">
        <v>459</v>
      </c>
      <c r="C76" s="40" t="s">
        <v>140</v>
      </c>
      <c r="D76" s="42">
        <v>73160</v>
      </c>
      <c r="E76" s="46"/>
      <c r="F76" s="46"/>
      <c r="G76" s="53" t="s">
        <v>576</v>
      </c>
    </row>
    <row r="77" spans="1:7" s="53" customFormat="1" ht="12.6" customHeight="1" x14ac:dyDescent="0.2">
      <c r="A77" s="39" t="s">
        <v>460</v>
      </c>
      <c r="B77" s="40" t="s">
        <v>402</v>
      </c>
      <c r="C77" s="40"/>
      <c r="D77" s="42">
        <v>3859.5</v>
      </c>
      <c r="E77" s="46"/>
      <c r="F77" s="46"/>
      <c r="G77" s="53" t="s">
        <v>576</v>
      </c>
    </row>
    <row r="78" spans="1:7" s="53" customFormat="1" ht="12.6" customHeight="1" x14ac:dyDescent="0.2">
      <c r="A78" s="39" t="s">
        <v>460</v>
      </c>
      <c r="B78" s="40" t="s">
        <v>461</v>
      </c>
      <c r="C78" s="40"/>
      <c r="D78" s="45">
        <v>570</v>
      </c>
      <c r="E78" s="46"/>
      <c r="F78" s="46"/>
      <c r="G78" s="53" t="s">
        <v>575</v>
      </c>
    </row>
    <row r="79" spans="1:7" s="53" customFormat="1" ht="12.6" customHeight="1" x14ac:dyDescent="0.2">
      <c r="A79" s="39" t="s">
        <v>462</v>
      </c>
      <c r="B79" s="40" t="s">
        <v>463</v>
      </c>
      <c r="C79" s="40" t="s">
        <v>175</v>
      </c>
      <c r="D79" s="42">
        <v>126668.4</v>
      </c>
      <c r="E79" s="46"/>
      <c r="F79" s="46"/>
      <c r="G79" s="53" t="s">
        <v>577</v>
      </c>
    </row>
    <row r="80" spans="1:7" s="53" customFormat="1" ht="12.6" customHeight="1" x14ac:dyDescent="0.2">
      <c r="A80" s="39" t="s">
        <v>464</v>
      </c>
      <c r="B80" s="40" t="s">
        <v>465</v>
      </c>
      <c r="C80" s="40">
        <v>31</v>
      </c>
      <c r="D80" s="42">
        <v>19494.16</v>
      </c>
      <c r="E80" s="46"/>
      <c r="F80" s="46"/>
      <c r="G80" s="53" t="s">
        <v>576</v>
      </c>
    </row>
    <row r="81" spans="1:7" s="53" customFormat="1" ht="12.6" customHeight="1" x14ac:dyDescent="0.2">
      <c r="A81" s="39" t="s">
        <v>466</v>
      </c>
      <c r="B81" s="40" t="s">
        <v>91</v>
      </c>
      <c r="C81" s="40"/>
      <c r="D81" s="42">
        <v>88200</v>
      </c>
      <c r="E81" s="46"/>
      <c r="F81" s="46"/>
    </row>
    <row r="82" spans="1:7" s="53" customFormat="1" ht="12.6" customHeight="1" x14ac:dyDescent="0.2">
      <c r="A82" s="39" t="s">
        <v>467</v>
      </c>
      <c r="B82" s="40" t="s">
        <v>468</v>
      </c>
      <c r="C82" s="40"/>
      <c r="D82" s="42">
        <v>88223.16</v>
      </c>
      <c r="E82" s="46"/>
      <c r="F82" s="46"/>
      <c r="G82" s="53" t="s">
        <v>575</v>
      </c>
    </row>
    <row r="83" spans="1:7" s="53" customFormat="1" ht="12.6" customHeight="1" x14ac:dyDescent="0.2">
      <c r="A83" s="39" t="s">
        <v>469</v>
      </c>
      <c r="B83" s="40" t="s">
        <v>91</v>
      </c>
      <c r="C83" s="40"/>
      <c r="D83" s="42">
        <v>8500</v>
      </c>
      <c r="E83" s="46"/>
      <c r="F83" s="46"/>
    </row>
    <row r="84" spans="1:7" s="53" customFormat="1" ht="23.85" customHeight="1" x14ac:dyDescent="0.2">
      <c r="A84" s="39" t="s">
        <v>470</v>
      </c>
      <c r="B84" s="40" t="s">
        <v>93</v>
      </c>
      <c r="C84" s="40" t="s">
        <v>185</v>
      </c>
      <c r="D84" s="42">
        <v>168000</v>
      </c>
      <c r="E84" s="46" t="s">
        <v>471</v>
      </c>
      <c r="F84" s="46"/>
      <c r="G84" s="53" t="s">
        <v>582</v>
      </c>
    </row>
    <row r="85" spans="1:7" s="53" customFormat="1" ht="12.6" customHeight="1" x14ac:dyDescent="0.2">
      <c r="A85" s="39" t="s">
        <v>472</v>
      </c>
      <c r="B85" s="40" t="s">
        <v>473</v>
      </c>
      <c r="C85" s="44" t="s">
        <v>162</v>
      </c>
      <c r="D85" s="42">
        <v>4413</v>
      </c>
      <c r="E85" s="46"/>
      <c r="F85" s="46"/>
      <c r="G85" s="53" t="s">
        <v>576</v>
      </c>
    </row>
    <row r="86" spans="1:7" s="53" customFormat="1" ht="12.6" customHeight="1" x14ac:dyDescent="0.2">
      <c r="A86" s="39" t="s">
        <v>472</v>
      </c>
      <c r="B86" s="40" t="s">
        <v>474</v>
      </c>
      <c r="C86" s="44" t="s">
        <v>162</v>
      </c>
      <c r="D86" s="42">
        <v>10400</v>
      </c>
      <c r="E86" s="46"/>
      <c r="F86" s="46"/>
      <c r="G86" s="53" t="s">
        <v>575</v>
      </c>
    </row>
    <row r="87" spans="1:7" s="53" customFormat="1" ht="12.6" customHeight="1" x14ac:dyDescent="0.2">
      <c r="A87" s="39" t="s">
        <v>475</v>
      </c>
      <c r="B87" s="40" t="s">
        <v>476</v>
      </c>
      <c r="C87" s="40"/>
      <c r="D87" s="42">
        <v>654799</v>
      </c>
      <c r="E87" s="46"/>
      <c r="F87" s="46"/>
    </row>
    <row r="88" spans="1:7" s="53" customFormat="1" ht="12.6" customHeight="1" x14ac:dyDescent="0.2">
      <c r="A88" s="39" t="s">
        <v>475</v>
      </c>
      <c r="B88" s="40" t="s">
        <v>477</v>
      </c>
      <c r="C88" s="40"/>
      <c r="D88" s="42">
        <v>25964</v>
      </c>
      <c r="E88" s="46"/>
      <c r="F88" s="46"/>
    </row>
    <row r="89" spans="1:7" s="53" customFormat="1" ht="12.6" customHeight="1" x14ac:dyDescent="0.2">
      <c r="A89" s="39" t="s">
        <v>478</v>
      </c>
      <c r="B89" s="40" t="s">
        <v>91</v>
      </c>
      <c r="C89" s="40">
        <v>94</v>
      </c>
      <c r="D89" s="42">
        <v>3433.5</v>
      </c>
      <c r="E89" s="46"/>
      <c r="F89" s="46"/>
    </row>
    <row r="90" spans="1:7" s="53" customFormat="1" ht="12.6" customHeight="1" x14ac:dyDescent="0.2">
      <c r="A90" s="39" t="s">
        <v>479</v>
      </c>
      <c r="B90" s="40" t="s">
        <v>480</v>
      </c>
      <c r="C90" s="40">
        <v>78</v>
      </c>
      <c r="D90" s="42">
        <v>18854</v>
      </c>
      <c r="E90" s="46"/>
      <c r="F90" s="46"/>
      <c r="G90" s="53" t="s">
        <v>577</v>
      </c>
    </row>
    <row r="91" spans="1:7" s="53" customFormat="1" ht="12.6" customHeight="1" x14ac:dyDescent="0.2">
      <c r="A91" s="39" t="s">
        <v>481</v>
      </c>
      <c r="B91" s="40" t="s">
        <v>91</v>
      </c>
      <c r="C91" s="40"/>
      <c r="D91" s="42">
        <v>4500</v>
      </c>
      <c r="E91" s="46"/>
      <c r="F91" s="46"/>
    </row>
    <row r="92" spans="1:7" s="53" customFormat="1" ht="12.6" customHeight="1" x14ac:dyDescent="0.2">
      <c r="A92" s="39" t="s">
        <v>482</v>
      </c>
      <c r="B92" s="40" t="s">
        <v>91</v>
      </c>
      <c r="C92" s="40"/>
      <c r="D92" s="42">
        <v>5000</v>
      </c>
      <c r="E92" s="46"/>
      <c r="F92" s="46"/>
    </row>
    <row r="93" spans="1:7" s="53" customFormat="1" ht="12.6" customHeight="1" x14ac:dyDescent="0.2">
      <c r="A93" s="39" t="s">
        <v>483</v>
      </c>
      <c r="B93" s="40" t="s">
        <v>484</v>
      </c>
      <c r="C93" s="40" t="s">
        <v>485</v>
      </c>
      <c r="D93" s="42">
        <v>21140</v>
      </c>
      <c r="E93" s="46"/>
      <c r="F93" s="46"/>
    </row>
    <row r="94" spans="1:7" s="53" customFormat="1" ht="12.6" customHeight="1" x14ac:dyDescent="0.2">
      <c r="A94" s="39" t="s">
        <v>486</v>
      </c>
      <c r="B94" s="40" t="s">
        <v>487</v>
      </c>
      <c r="C94" s="40"/>
      <c r="D94" s="42">
        <v>10860</v>
      </c>
      <c r="E94" s="46"/>
      <c r="F94" s="46"/>
      <c r="G94" s="53" t="s">
        <v>577</v>
      </c>
    </row>
    <row r="95" spans="1:7" s="53" customFormat="1" ht="12.6" customHeight="1" x14ac:dyDescent="0.2">
      <c r="A95" s="39" t="s">
        <v>488</v>
      </c>
      <c r="B95" s="40" t="s">
        <v>489</v>
      </c>
      <c r="C95" s="40" t="s">
        <v>140</v>
      </c>
      <c r="D95" s="42">
        <v>9570</v>
      </c>
      <c r="E95" s="46"/>
      <c r="F95" s="46"/>
      <c r="G95" s="53" t="s">
        <v>577</v>
      </c>
    </row>
    <row r="96" spans="1:7" s="53" customFormat="1" ht="12.6" customHeight="1" x14ac:dyDescent="0.2">
      <c r="A96" s="39" t="s">
        <v>490</v>
      </c>
      <c r="B96" s="43" t="s">
        <v>491</v>
      </c>
      <c r="C96" s="40">
        <v>217</v>
      </c>
      <c r="D96" s="42">
        <v>537572.66</v>
      </c>
      <c r="E96" s="46">
        <v>217</v>
      </c>
      <c r="F96" s="46" t="s">
        <v>446</v>
      </c>
      <c r="G96" s="53" t="s">
        <v>577</v>
      </c>
    </row>
    <row r="97" spans="1:7" s="53" customFormat="1" ht="12.6" customHeight="1" x14ac:dyDescent="0.2">
      <c r="A97" s="39" t="s">
        <v>492</v>
      </c>
      <c r="B97" s="40" t="s">
        <v>493</v>
      </c>
      <c r="C97" s="40" t="s">
        <v>494</v>
      </c>
      <c r="D97" s="42">
        <v>13500</v>
      </c>
      <c r="E97" s="46"/>
      <c r="F97" s="46"/>
      <c r="G97" s="53" t="s">
        <v>575</v>
      </c>
    </row>
    <row r="98" spans="1:7" s="53" customFormat="1" ht="12.6" customHeight="1" x14ac:dyDescent="0.2">
      <c r="A98" s="39" t="s">
        <v>495</v>
      </c>
      <c r="B98" s="40" t="s">
        <v>496</v>
      </c>
      <c r="C98" s="40" t="s">
        <v>140</v>
      </c>
      <c r="D98" s="42">
        <v>10700</v>
      </c>
      <c r="E98" s="46"/>
      <c r="F98" s="46"/>
      <c r="G98" s="53" t="s">
        <v>577</v>
      </c>
    </row>
    <row r="99" spans="1:7" s="53" customFormat="1" ht="12.6" customHeight="1" x14ac:dyDescent="0.2">
      <c r="A99" s="39" t="s">
        <v>239</v>
      </c>
      <c r="B99" s="40" t="s">
        <v>91</v>
      </c>
      <c r="C99" s="40">
        <v>22</v>
      </c>
      <c r="D99" s="42">
        <v>125311.86</v>
      </c>
      <c r="E99" s="46">
        <v>22</v>
      </c>
      <c r="F99" s="46"/>
    </row>
    <row r="100" spans="1:7" s="53" customFormat="1" ht="12.6" customHeight="1" x14ac:dyDescent="0.2">
      <c r="A100" s="39" t="s">
        <v>497</v>
      </c>
      <c r="B100" s="40" t="s">
        <v>91</v>
      </c>
      <c r="C100" s="40"/>
      <c r="D100" s="42">
        <v>34000</v>
      </c>
      <c r="E100" s="46"/>
      <c r="F100" s="46"/>
    </row>
    <row r="101" spans="1:7" s="53" customFormat="1" ht="12.6" customHeight="1" x14ac:dyDescent="0.2">
      <c r="A101" s="39" t="s">
        <v>498</v>
      </c>
      <c r="B101" s="40" t="s">
        <v>91</v>
      </c>
      <c r="C101" s="40"/>
      <c r="D101" s="42">
        <v>1678.23</v>
      </c>
      <c r="E101" s="46"/>
      <c r="F101" s="46"/>
    </row>
    <row r="102" spans="1:7" s="53" customFormat="1" ht="12.6" customHeight="1" x14ac:dyDescent="0.2">
      <c r="A102" s="39" t="s">
        <v>499</v>
      </c>
      <c r="B102" s="40" t="s">
        <v>91</v>
      </c>
      <c r="C102" s="40"/>
      <c r="D102" s="42">
        <v>3200</v>
      </c>
      <c r="E102" s="46"/>
      <c r="F102" s="46"/>
    </row>
    <row r="103" spans="1:7" s="53" customFormat="1" ht="12.6" customHeight="1" x14ac:dyDescent="0.2">
      <c r="A103" s="39" t="s">
        <v>500</v>
      </c>
      <c r="B103" s="40" t="s">
        <v>501</v>
      </c>
      <c r="C103" s="40"/>
      <c r="D103" s="42">
        <v>129469.5</v>
      </c>
      <c r="E103" s="46"/>
      <c r="F103" s="46"/>
      <c r="G103" s="53" t="s">
        <v>576</v>
      </c>
    </row>
    <row r="104" spans="1:7" s="53" customFormat="1" ht="12.6" customHeight="1" x14ac:dyDescent="0.2">
      <c r="A104" s="39" t="s">
        <v>502</v>
      </c>
      <c r="B104" s="40" t="s">
        <v>91</v>
      </c>
      <c r="C104" s="40"/>
      <c r="D104" s="42">
        <v>6490</v>
      </c>
      <c r="E104" s="46"/>
      <c r="F104" s="46"/>
    </row>
    <row r="105" spans="1:7" s="53" customFormat="1" ht="12.6" customHeight="1" x14ac:dyDescent="0.2">
      <c r="A105" s="39" t="s">
        <v>503</v>
      </c>
      <c r="B105" s="40" t="s">
        <v>91</v>
      </c>
      <c r="C105" s="40">
        <v>15</v>
      </c>
      <c r="D105" s="42">
        <v>1266539.3999999999</v>
      </c>
      <c r="E105" s="46">
        <v>15</v>
      </c>
      <c r="F105" s="46" t="s">
        <v>446</v>
      </c>
    </row>
    <row r="106" spans="1:7" s="53" customFormat="1" ht="12.6" customHeight="1" x14ac:dyDescent="0.2">
      <c r="A106" s="39" t="s">
        <v>504</v>
      </c>
      <c r="B106" s="40" t="s">
        <v>91</v>
      </c>
      <c r="C106" s="40"/>
      <c r="D106" s="42">
        <v>57800</v>
      </c>
      <c r="E106" s="46"/>
      <c r="F106" s="46"/>
    </row>
    <row r="107" spans="1:7" s="53" customFormat="1" ht="12.6" customHeight="1" x14ac:dyDescent="0.2">
      <c r="A107" s="39" t="s">
        <v>505</v>
      </c>
      <c r="B107" s="40" t="s">
        <v>506</v>
      </c>
      <c r="C107" s="40" t="s">
        <v>507</v>
      </c>
      <c r="D107" s="42">
        <v>179438.64</v>
      </c>
      <c r="E107" s="46"/>
      <c r="F107" s="46"/>
      <c r="G107" s="53" t="s">
        <v>576</v>
      </c>
    </row>
    <row r="108" spans="1:7" s="53" customFormat="1" ht="12.6" customHeight="1" x14ac:dyDescent="0.2">
      <c r="A108" s="39" t="s">
        <v>508</v>
      </c>
      <c r="B108" s="40" t="s">
        <v>91</v>
      </c>
      <c r="C108" s="40"/>
      <c r="D108" s="42">
        <v>17973</v>
      </c>
      <c r="E108" s="46"/>
      <c r="F108" s="46"/>
    </row>
    <row r="109" spans="1:7" s="53" customFormat="1" ht="12.6" customHeight="1" x14ac:dyDescent="0.2">
      <c r="A109" s="39" t="s">
        <v>509</v>
      </c>
      <c r="B109" s="40" t="s">
        <v>91</v>
      </c>
      <c r="C109" s="40" t="s">
        <v>188</v>
      </c>
      <c r="D109" s="42">
        <v>342058.86</v>
      </c>
      <c r="E109" s="46"/>
      <c r="F109" s="46"/>
    </row>
    <row r="110" spans="1:7" s="53" customFormat="1" ht="12.6" customHeight="1" x14ac:dyDescent="0.2">
      <c r="A110" s="39" t="s">
        <v>510</v>
      </c>
      <c r="B110" s="40" t="s">
        <v>402</v>
      </c>
      <c r="C110" s="40" t="s">
        <v>163</v>
      </c>
      <c r="D110" s="42">
        <v>3817.42</v>
      </c>
      <c r="E110" s="46"/>
      <c r="F110" s="46"/>
      <c r="G110" s="53" t="s">
        <v>576</v>
      </c>
    </row>
    <row r="111" spans="1:7" s="53" customFormat="1" ht="12.6" customHeight="1" x14ac:dyDescent="0.2">
      <c r="A111" s="39" t="s">
        <v>510</v>
      </c>
      <c r="B111" s="40" t="s">
        <v>402</v>
      </c>
      <c r="C111" s="40" t="s">
        <v>163</v>
      </c>
      <c r="D111" s="45">
        <v>800</v>
      </c>
      <c r="E111" s="46"/>
      <c r="F111" s="46"/>
      <c r="G111" s="53" t="s">
        <v>576</v>
      </c>
    </row>
    <row r="112" spans="1:7" s="53" customFormat="1" ht="12.6" customHeight="1" x14ac:dyDescent="0.2">
      <c r="A112" s="39" t="s">
        <v>511</v>
      </c>
      <c r="B112" s="40" t="s">
        <v>91</v>
      </c>
      <c r="C112" s="40"/>
      <c r="D112" s="42">
        <v>2460</v>
      </c>
      <c r="E112" s="46"/>
      <c r="F112" s="46"/>
    </row>
    <row r="113" spans="1:7" s="53" customFormat="1" ht="12.6" customHeight="1" x14ac:dyDescent="0.2">
      <c r="A113" s="39" t="s">
        <v>512</v>
      </c>
      <c r="B113" s="40" t="s">
        <v>513</v>
      </c>
      <c r="C113" s="40"/>
      <c r="D113" s="42">
        <v>12800</v>
      </c>
      <c r="E113" s="46"/>
      <c r="F113" s="46"/>
      <c r="G113" s="53" t="s">
        <v>577</v>
      </c>
    </row>
    <row r="114" spans="1:7" s="53" customFormat="1" ht="12.6" customHeight="1" x14ac:dyDescent="0.2">
      <c r="A114" s="39" t="s">
        <v>512</v>
      </c>
      <c r="B114" s="40" t="s">
        <v>513</v>
      </c>
      <c r="C114" s="40"/>
      <c r="D114" s="42">
        <v>59100</v>
      </c>
      <c r="E114" s="46"/>
      <c r="F114" s="46"/>
      <c r="G114" s="53" t="s">
        <v>577</v>
      </c>
    </row>
    <row r="115" spans="1:7" s="53" customFormat="1" ht="12.75" customHeight="1" x14ac:dyDescent="0.2">
      <c r="A115" s="39" t="s">
        <v>514</v>
      </c>
      <c r="B115" s="40" t="s">
        <v>91</v>
      </c>
      <c r="C115" s="40"/>
      <c r="D115" s="42">
        <v>2220</v>
      </c>
      <c r="E115" s="46"/>
      <c r="F115" s="46"/>
    </row>
    <row r="116" spans="1:7" s="53" customFormat="1" ht="12.6" customHeight="1" x14ac:dyDescent="0.2">
      <c r="A116" s="39" t="s">
        <v>515</v>
      </c>
      <c r="B116" s="40" t="s">
        <v>91</v>
      </c>
      <c r="C116" s="40" t="s">
        <v>516</v>
      </c>
      <c r="D116" s="42">
        <v>33485.22</v>
      </c>
      <c r="E116" s="40" t="s">
        <v>516</v>
      </c>
      <c r="F116" s="46" t="s">
        <v>446</v>
      </c>
    </row>
    <row r="117" spans="1:7" s="53" customFormat="1" ht="12.6" customHeight="1" x14ac:dyDescent="0.2">
      <c r="A117" s="39" t="s">
        <v>517</v>
      </c>
      <c r="B117" s="40" t="s">
        <v>91</v>
      </c>
      <c r="C117" s="40" t="s">
        <v>140</v>
      </c>
      <c r="D117" s="42">
        <v>300941</v>
      </c>
      <c r="E117" s="46"/>
      <c r="F117" s="46"/>
    </row>
    <row r="118" spans="1:7" s="53" customFormat="1" ht="12" x14ac:dyDescent="0.2">
      <c r="A118" s="39" t="s">
        <v>517</v>
      </c>
      <c r="B118" s="40" t="s">
        <v>91</v>
      </c>
      <c r="C118" s="40" t="s">
        <v>140</v>
      </c>
      <c r="D118" s="42">
        <v>5292120</v>
      </c>
      <c r="E118" s="46"/>
      <c r="F118" s="46"/>
    </row>
    <row r="119" spans="1:7" s="53" customFormat="1" ht="12.6" customHeight="1" x14ac:dyDescent="0.2">
      <c r="A119" s="39" t="s">
        <v>518</v>
      </c>
      <c r="B119" s="40" t="s">
        <v>103</v>
      </c>
      <c r="C119" s="40"/>
      <c r="D119" s="42">
        <v>33419</v>
      </c>
      <c r="E119" s="46"/>
      <c r="F119" s="46"/>
      <c r="G119" s="53" t="s">
        <v>580</v>
      </c>
    </row>
    <row r="120" spans="1:7" s="53" customFormat="1" ht="12.6" customHeight="1" x14ac:dyDescent="0.2">
      <c r="A120" s="39" t="s">
        <v>519</v>
      </c>
      <c r="B120" s="40" t="s">
        <v>468</v>
      </c>
      <c r="C120" s="40" t="s">
        <v>520</v>
      </c>
      <c r="D120" s="42">
        <v>21731.45</v>
      </c>
      <c r="E120" s="46"/>
      <c r="F120" s="46"/>
      <c r="G120" s="53" t="s">
        <v>575</v>
      </c>
    </row>
    <row r="121" spans="1:7" s="53" customFormat="1" ht="12.6" customHeight="1" x14ac:dyDescent="0.2">
      <c r="A121" s="39" t="s">
        <v>521</v>
      </c>
      <c r="B121" s="40" t="s">
        <v>522</v>
      </c>
      <c r="C121" s="40" t="s">
        <v>523</v>
      </c>
      <c r="D121" s="42">
        <v>144295</v>
      </c>
      <c r="E121" s="46"/>
      <c r="F121" s="46"/>
      <c r="G121" s="53" t="s">
        <v>577</v>
      </c>
    </row>
    <row r="122" spans="1:7" s="53" customFormat="1" ht="12.6" customHeight="1" x14ac:dyDescent="0.2">
      <c r="A122" s="39" t="s">
        <v>521</v>
      </c>
      <c r="B122" s="40" t="s">
        <v>522</v>
      </c>
      <c r="C122" s="40" t="s">
        <v>155</v>
      </c>
      <c r="D122" s="42">
        <v>25474</v>
      </c>
      <c r="E122" s="46"/>
      <c r="F122" s="46"/>
      <c r="G122" s="53" t="s">
        <v>577</v>
      </c>
    </row>
    <row r="123" spans="1:7" s="53" customFormat="1" ht="12.6" customHeight="1" x14ac:dyDescent="0.2">
      <c r="A123" s="39" t="s">
        <v>524</v>
      </c>
      <c r="B123" s="40" t="s">
        <v>525</v>
      </c>
      <c r="C123" s="40" t="s">
        <v>526</v>
      </c>
      <c r="D123" s="42">
        <v>25750</v>
      </c>
      <c r="E123" s="46"/>
      <c r="F123" s="46"/>
      <c r="G123" s="53" t="s">
        <v>576</v>
      </c>
    </row>
    <row r="124" spans="1:7" s="53" customFormat="1" ht="13.5" customHeight="1" x14ac:dyDescent="0.2">
      <c r="A124" s="39" t="s">
        <v>524</v>
      </c>
      <c r="B124" s="40" t="s">
        <v>525</v>
      </c>
      <c r="C124" s="40" t="s">
        <v>526</v>
      </c>
      <c r="D124" s="42">
        <v>4033</v>
      </c>
      <c r="E124" s="46"/>
      <c r="F124" s="46"/>
      <c r="G124" s="53" t="s">
        <v>576</v>
      </c>
    </row>
    <row r="125" spans="1:7" s="53" customFormat="1" ht="12.6" customHeight="1" x14ac:dyDescent="0.2">
      <c r="A125" s="39" t="s">
        <v>527</v>
      </c>
      <c r="B125" s="40" t="s">
        <v>528</v>
      </c>
      <c r="C125" s="40" t="s">
        <v>142</v>
      </c>
      <c r="D125" s="42">
        <v>14400</v>
      </c>
      <c r="E125" s="46"/>
      <c r="F125" s="46"/>
      <c r="G125" s="53" t="s">
        <v>581</v>
      </c>
    </row>
    <row r="126" spans="1:7" s="53" customFormat="1" ht="12.6" customHeight="1" x14ac:dyDescent="0.2">
      <c r="A126" s="39" t="s">
        <v>244</v>
      </c>
      <c r="B126" s="40" t="s">
        <v>90</v>
      </c>
      <c r="C126" s="40">
        <v>210</v>
      </c>
      <c r="D126" s="42">
        <v>41020</v>
      </c>
      <c r="E126" s="46"/>
      <c r="F126" s="46"/>
    </row>
    <row r="127" spans="1:7" s="53" customFormat="1" ht="12.6" customHeight="1" x14ac:dyDescent="0.2">
      <c r="A127" s="39" t="s">
        <v>529</v>
      </c>
      <c r="B127" s="40" t="s">
        <v>530</v>
      </c>
      <c r="C127" s="40"/>
      <c r="D127" s="42">
        <v>1303.8599999999999</v>
      </c>
      <c r="E127" s="46"/>
      <c r="F127" s="46"/>
      <c r="G127" s="53" t="s">
        <v>577</v>
      </c>
    </row>
    <row r="128" spans="1:7" s="53" customFormat="1" ht="12.6" customHeight="1" x14ac:dyDescent="0.2">
      <c r="A128" s="39" t="s">
        <v>531</v>
      </c>
      <c r="B128" s="40" t="s">
        <v>91</v>
      </c>
      <c r="C128" s="44" t="s">
        <v>166</v>
      </c>
      <c r="D128" s="42">
        <v>30619</v>
      </c>
      <c r="E128" s="46"/>
      <c r="F128" s="46"/>
    </row>
    <row r="129" spans="1:7" s="53" customFormat="1" ht="12.6" customHeight="1" x14ac:dyDescent="0.2">
      <c r="A129" s="39" t="s">
        <v>532</v>
      </c>
      <c r="B129" s="40" t="s">
        <v>91</v>
      </c>
      <c r="C129" s="40"/>
      <c r="D129" s="42">
        <v>2800</v>
      </c>
      <c r="E129" s="46"/>
      <c r="F129" s="46"/>
    </row>
    <row r="130" spans="1:7" s="53" customFormat="1" ht="12.6" customHeight="1" x14ac:dyDescent="0.2">
      <c r="A130" s="39" t="s">
        <v>533</v>
      </c>
      <c r="B130" s="40" t="s">
        <v>534</v>
      </c>
      <c r="C130" s="40"/>
      <c r="D130" s="42">
        <v>10906</v>
      </c>
      <c r="E130" s="46"/>
      <c r="F130" s="46"/>
      <c r="G130" s="53" t="s">
        <v>577</v>
      </c>
    </row>
    <row r="131" spans="1:7" s="53" customFormat="1" ht="12.6" customHeight="1" x14ac:dyDescent="0.2">
      <c r="A131" s="39" t="s">
        <v>535</v>
      </c>
      <c r="B131" s="40" t="s">
        <v>91</v>
      </c>
      <c r="C131" s="40"/>
      <c r="D131" s="42">
        <v>1334952.6200000001</v>
      </c>
      <c r="E131" s="46"/>
      <c r="F131" s="46"/>
    </row>
    <row r="132" spans="1:7" s="53" customFormat="1" ht="12.6" customHeight="1" x14ac:dyDescent="0.2">
      <c r="A132" s="39" t="s">
        <v>536</v>
      </c>
      <c r="B132" s="40" t="s">
        <v>402</v>
      </c>
      <c r="C132" s="40"/>
      <c r="D132" s="45">
        <v>940</v>
      </c>
      <c r="E132" s="46"/>
      <c r="F132" s="46"/>
      <c r="G132" s="53" t="s">
        <v>576</v>
      </c>
    </row>
    <row r="133" spans="1:7" s="53" customFormat="1" ht="12.6" customHeight="1" x14ac:dyDescent="0.2">
      <c r="A133" s="39" t="s">
        <v>537</v>
      </c>
      <c r="B133" s="40" t="s">
        <v>538</v>
      </c>
      <c r="C133" s="40" t="s">
        <v>167</v>
      </c>
      <c r="D133" s="42">
        <v>1173731.3</v>
      </c>
      <c r="E133" s="46"/>
      <c r="F133" s="46"/>
    </row>
    <row r="134" spans="1:7" s="53" customFormat="1" ht="12.6" customHeight="1" x14ac:dyDescent="0.2">
      <c r="A134" s="39" t="s">
        <v>539</v>
      </c>
      <c r="B134" s="40" t="s">
        <v>91</v>
      </c>
      <c r="C134" s="40"/>
      <c r="D134" s="42">
        <v>3390</v>
      </c>
      <c r="E134" s="46"/>
      <c r="F134" s="46"/>
    </row>
    <row r="135" spans="1:7" s="53" customFormat="1" ht="12" customHeight="1" x14ac:dyDescent="0.2">
      <c r="A135" s="39" t="s">
        <v>540</v>
      </c>
      <c r="B135" s="40" t="s">
        <v>91</v>
      </c>
      <c r="C135" s="44" t="s">
        <v>159</v>
      </c>
      <c r="D135" s="42">
        <v>5387727</v>
      </c>
      <c r="E135" s="46"/>
      <c r="F135" s="46"/>
    </row>
    <row r="136" spans="1:7" s="53" customFormat="1" ht="12.6" customHeight="1" x14ac:dyDescent="0.2">
      <c r="A136" s="39" t="s">
        <v>541</v>
      </c>
      <c r="B136" s="40" t="s">
        <v>525</v>
      </c>
      <c r="C136" s="40"/>
      <c r="D136" s="42">
        <v>57800</v>
      </c>
      <c r="E136" s="46"/>
      <c r="F136" s="46"/>
      <c r="G136" s="53" t="s">
        <v>576</v>
      </c>
    </row>
    <row r="137" spans="1:7" s="53" customFormat="1" ht="12.6" customHeight="1" x14ac:dyDescent="0.2">
      <c r="A137" s="39" t="s">
        <v>542</v>
      </c>
      <c r="B137" s="40" t="s">
        <v>348</v>
      </c>
      <c r="C137" s="40" t="s">
        <v>151</v>
      </c>
      <c r="D137" s="42">
        <v>30090</v>
      </c>
      <c r="E137" s="46"/>
      <c r="F137" s="46"/>
      <c r="G137" s="53" t="s">
        <v>577</v>
      </c>
    </row>
    <row r="138" spans="1:7" s="53" customFormat="1" ht="12.6" customHeight="1" x14ac:dyDescent="0.2">
      <c r="A138" s="39" t="s">
        <v>238</v>
      </c>
      <c r="B138" s="43" t="s">
        <v>543</v>
      </c>
      <c r="C138" s="40">
        <v>344</v>
      </c>
      <c r="D138" s="42">
        <v>9503.1200000000008</v>
      </c>
      <c r="E138" s="46">
        <v>344</v>
      </c>
      <c r="F138" s="46"/>
      <c r="G138" s="54" t="s">
        <v>577</v>
      </c>
    </row>
    <row r="139" spans="1:7" s="53" customFormat="1" ht="12.6" customHeight="1" x14ac:dyDescent="0.2">
      <c r="A139" s="39" t="s">
        <v>238</v>
      </c>
      <c r="B139" s="40" t="s">
        <v>544</v>
      </c>
      <c r="C139" s="40">
        <v>33</v>
      </c>
      <c r="D139" s="42">
        <v>11471.01</v>
      </c>
      <c r="E139" s="46">
        <v>33</v>
      </c>
      <c r="F139" s="46"/>
      <c r="G139" s="54" t="s">
        <v>577</v>
      </c>
    </row>
    <row r="140" spans="1:7" s="53" customFormat="1" ht="12.6" customHeight="1" x14ac:dyDescent="0.2">
      <c r="A140" s="39" t="s">
        <v>545</v>
      </c>
      <c r="B140" s="40" t="s">
        <v>350</v>
      </c>
      <c r="C140" s="40"/>
      <c r="D140" s="42">
        <v>5649.6</v>
      </c>
      <c r="E140" s="46"/>
      <c r="F140" s="46"/>
      <c r="G140" s="53" t="s">
        <v>577</v>
      </c>
    </row>
    <row r="141" spans="1:7" s="53" customFormat="1" ht="12.6" customHeight="1" x14ac:dyDescent="0.2">
      <c r="A141" s="39" t="s">
        <v>242</v>
      </c>
      <c r="B141" s="40" t="s">
        <v>546</v>
      </c>
      <c r="C141" s="40" t="s">
        <v>177</v>
      </c>
      <c r="D141" s="45">
        <v>480</v>
      </c>
      <c r="E141" s="46" t="s">
        <v>177</v>
      </c>
      <c r="F141" s="46" t="s">
        <v>446</v>
      </c>
      <c r="G141" s="54" t="s">
        <v>577</v>
      </c>
    </row>
    <row r="142" spans="1:7" s="53" customFormat="1" ht="12.6" customHeight="1" x14ac:dyDescent="0.2">
      <c r="A142" s="39" t="s">
        <v>547</v>
      </c>
      <c r="B142" s="40" t="s">
        <v>350</v>
      </c>
      <c r="C142" s="40" t="s">
        <v>173</v>
      </c>
      <c r="D142" s="42">
        <v>14850</v>
      </c>
      <c r="E142" s="46"/>
      <c r="F142" s="46"/>
      <c r="G142" s="53" t="s">
        <v>582</v>
      </c>
    </row>
    <row r="143" spans="1:7" s="53" customFormat="1" ht="12.6" customHeight="1" x14ac:dyDescent="0.2">
      <c r="A143" s="39" t="s">
        <v>548</v>
      </c>
      <c r="B143" s="40" t="s">
        <v>91</v>
      </c>
      <c r="C143" s="40" t="s">
        <v>549</v>
      </c>
      <c r="D143" s="42">
        <v>44486</v>
      </c>
      <c r="E143" s="46"/>
      <c r="F143" s="46"/>
    </row>
    <row r="144" spans="1:7" s="53" customFormat="1" ht="12.6" customHeight="1" x14ac:dyDescent="0.2">
      <c r="A144" s="39" t="s">
        <v>550</v>
      </c>
      <c r="B144" s="40" t="s">
        <v>402</v>
      </c>
      <c r="C144" s="40">
        <v>586</v>
      </c>
      <c r="D144" s="42">
        <v>207378</v>
      </c>
      <c r="E144" s="46"/>
      <c r="F144" s="46"/>
      <c r="G144" s="53" t="s">
        <v>576</v>
      </c>
    </row>
    <row r="145" spans="1:7" s="53" customFormat="1" ht="12.6" customHeight="1" x14ac:dyDescent="0.2">
      <c r="A145" s="39" t="s">
        <v>551</v>
      </c>
      <c r="B145" s="40" t="s">
        <v>552</v>
      </c>
      <c r="C145" s="44" t="s">
        <v>553</v>
      </c>
      <c r="D145" s="42">
        <v>97000</v>
      </c>
      <c r="E145" s="46"/>
      <c r="F145" s="46"/>
      <c r="G145" s="53" t="s">
        <v>575</v>
      </c>
    </row>
    <row r="146" spans="1:7" s="53" customFormat="1" ht="12.6" customHeight="1" x14ac:dyDescent="0.2">
      <c r="A146" s="39" t="s">
        <v>257</v>
      </c>
      <c r="B146" s="40" t="s">
        <v>554</v>
      </c>
      <c r="C146" s="40" t="s">
        <v>187</v>
      </c>
      <c r="D146" s="42">
        <v>104742.82</v>
      </c>
      <c r="E146" s="40" t="s">
        <v>187</v>
      </c>
      <c r="F146" s="40" t="s">
        <v>446</v>
      </c>
      <c r="G146" s="53" t="s">
        <v>577</v>
      </c>
    </row>
    <row r="147" spans="1:7" s="53" customFormat="1" ht="12.6" customHeight="1" x14ac:dyDescent="0.2">
      <c r="A147" s="39" t="s">
        <v>257</v>
      </c>
      <c r="B147" s="40" t="s">
        <v>348</v>
      </c>
      <c r="C147" s="40" t="s">
        <v>555</v>
      </c>
      <c r="D147" s="42">
        <v>25000</v>
      </c>
      <c r="E147" s="46"/>
      <c r="F147" s="46"/>
      <c r="G147" s="53" t="s">
        <v>577</v>
      </c>
    </row>
    <row r="148" spans="1:7" s="53" customFormat="1" ht="12.6" customHeight="1" x14ac:dyDescent="0.2">
      <c r="A148" s="39" t="s">
        <v>556</v>
      </c>
      <c r="B148" s="40" t="s">
        <v>552</v>
      </c>
      <c r="C148" s="40"/>
      <c r="D148" s="42">
        <v>3445.6</v>
      </c>
      <c r="E148" s="46"/>
      <c r="F148" s="46"/>
      <c r="G148" s="53" t="s">
        <v>575</v>
      </c>
    </row>
    <row r="149" spans="1:7" s="53" customFormat="1" ht="12.6" customHeight="1" x14ac:dyDescent="0.2">
      <c r="A149" s="39" t="s">
        <v>557</v>
      </c>
      <c r="B149" s="43" t="s">
        <v>558</v>
      </c>
      <c r="C149" s="40" t="s">
        <v>559</v>
      </c>
      <c r="D149" s="42">
        <v>1498288.62</v>
      </c>
      <c r="E149" s="46"/>
      <c r="F149" s="46"/>
      <c r="G149" s="53" t="s">
        <v>575</v>
      </c>
    </row>
    <row r="150" spans="1:7" s="53" customFormat="1" ht="12.6" customHeight="1" x14ac:dyDescent="0.2">
      <c r="A150" s="39" t="s">
        <v>301</v>
      </c>
      <c r="B150" s="40" t="s">
        <v>560</v>
      </c>
      <c r="C150" s="40">
        <v>53</v>
      </c>
      <c r="D150" s="42">
        <v>6931.32</v>
      </c>
      <c r="E150" s="46">
        <v>53</v>
      </c>
      <c r="F150" s="46"/>
      <c r="G150" s="53" t="s">
        <v>575</v>
      </c>
    </row>
    <row r="151" spans="1:7" s="53" customFormat="1" ht="12.6" customHeight="1" x14ac:dyDescent="0.2">
      <c r="A151" s="39" t="s">
        <v>561</v>
      </c>
      <c r="B151" s="40" t="s">
        <v>94</v>
      </c>
      <c r="C151" s="40" t="s">
        <v>191</v>
      </c>
      <c r="D151" s="42">
        <v>24026.75</v>
      </c>
      <c r="E151" s="40" t="s">
        <v>191</v>
      </c>
      <c r="F151" s="46" t="s">
        <v>446</v>
      </c>
      <c r="G151" s="53" t="s">
        <v>575</v>
      </c>
    </row>
    <row r="152" spans="1:7" s="53" customFormat="1" ht="12" customHeight="1" x14ac:dyDescent="0.2">
      <c r="A152" s="39" t="s">
        <v>562</v>
      </c>
      <c r="B152" s="46" t="s">
        <v>402</v>
      </c>
      <c r="C152" s="41" t="s">
        <v>563</v>
      </c>
      <c r="D152" s="46"/>
      <c r="E152" s="46"/>
      <c r="F152" s="46"/>
      <c r="G152" s="53" t="s">
        <v>576</v>
      </c>
    </row>
    <row r="153" spans="1:7" s="53" customFormat="1" ht="12" customHeight="1" x14ac:dyDescent="0.2">
      <c r="A153" s="39" t="s">
        <v>564</v>
      </c>
      <c r="B153" s="46" t="s">
        <v>506</v>
      </c>
      <c r="C153" s="41">
        <v>10</v>
      </c>
      <c r="D153" s="46"/>
      <c r="E153" s="46"/>
      <c r="F153" s="46"/>
      <c r="G153" s="53" t="s">
        <v>576</v>
      </c>
    </row>
    <row r="154" spans="1:7" s="53" customFormat="1" ht="12" customHeight="1" x14ac:dyDescent="0.2">
      <c r="A154" s="39" t="s">
        <v>565</v>
      </c>
      <c r="B154" s="46" t="s">
        <v>566</v>
      </c>
      <c r="C154" s="41" t="s">
        <v>204</v>
      </c>
      <c r="D154" s="46"/>
      <c r="E154" s="46"/>
      <c r="F154" s="46"/>
    </row>
    <row r="155" spans="1:7" s="53" customFormat="1" ht="12" x14ac:dyDescent="0.2">
      <c r="A155" s="39" t="s">
        <v>567</v>
      </c>
      <c r="B155" s="46" t="s">
        <v>348</v>
      </c>
      <c r="C155" s="41" t="s">
        <v>139</v>
      </c>
      <c r="D155" s="46"/>
      <c r="E155" s="46"/>
      <c r="F155" s="46"/>
      <c r="G155" s="53" t="s">
        <v>577</v>
      </c>
    </row>
    <row r="156" spans="1:7" s="53" customFormat="1" ht="12" customHeight="1" x14ac:dyDescent="0.2">
      <c r="A156" s="39" t="s">
        <v>568</v>
      </c>
      <c r="B156" s="46" t="s">
        <v>569</v>
      </c>
      <c r="C156" s="41" t="s">
        <v>570</v>
      </c>
      <c r="D156" s="46"/>
      <c r="E156" s="46"/>
      <c r="F156" s="46"/>
      <c r="G156" s="53" t="s">
        <v>577</v>
      </c>
    </row>
    <row r="157" spans="1:7" s="53" customFormat="1" ht="12" x14ac:dyDescent="0.2">
      <c r="A157" s="103" t="s">
        <v>321</v>
      </c>
      <c r="B157" s="46" t="s">
        <v>571</v>
      </c>
      <c r="C157" s="41"/>
      <c r="D157" s="46"/>
      <c r="E157" s="46">
        <v>30</v>
      </c>
      <c r="F157" s="46"/>
      <c r="G157" s="53" t="s">
        <v>575</v>
      </c>
    </row>
    <row r="158" spans="1:7" s="53" customFormat="1" ht="12" x14ac:dyDescent="0.2">
      <c r="A158" s="103" t="s">
        <v>270</v>
      </c>
      <c r="B158" s="46" t="s">
        <v>426</v>
      </c>
      <c r="C158" s="41">
        <v>1051</v>
      </c>
      <c r="D158" s="104">
        <v>3000</v>
      </c>
      <c r="E158" s="46">
        <v>1051</v>
      </c>
      <c r="F158" s="46" t="s">
        <v>271</v>
      </c>
      <c r="G158" s="53" t="s">
        <v>579</v>
      </c>
    </row>
    <row r="159" spans="1:7" s="53" customFormat="1" ht="12" x14ac:dyDescent="0.2">
      <c r="A159" s="103" t="s">
        <v>572</v>
      </c>
      <c r="B159" s="46" t="s">
        <v>573</v>
      </c>
      <c r="C159" s="41"/>
      <c r="D159" s="104"/>
      <c r="E159" s="46" t="s">
        <v>574</v>
      </c>
      <c r="F159" s="46"/>
      <c r="G159" s="53" t="s">
        <v>577</v>
      </c>
    </row>
    <row r="166" spans="4:4" x14ac:dyDescent="0.2">
      <c r="D166" s="98">
        <f>D76</f>
        <v>73160</v>
      </c>
    </row>
  </sheetData>
  <autoFilter ref="A1:G159"/>
  <mergeCells count="2">
    <mergeCell ref="D52:D53"/>
    <mergeCell ref="D54:D56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zoomScale="75" zoomScaleNormal="75" workbookViewId="0">
      <pane ySplit="4" topLeftCell="A5" activePane="bottomLeft" state="frozen"/>
      <selection pane="bottomLeft" activeCell="B29" sqref="B29"/>
    </sheetView>
  </sheetViews>
  <sheetFormatPr defaultRowHeight="15" x14ac:dyDescent="0.25"/>
  <cols>
    <col min="1" max="1" width="5.85546875" customWidth="1"/>
    <col min="2" max="2" width="59" customWidth="1"/>
    <col min="3" max="3" width="24.140625" customWidth="1"/>
    <col min="4" max="4" width="46.85546875" customWidth="1"/>
    <col min="5" max="5" width="17.85546875" customWidth="1"/>
    <col min="6" max="6" width="22.85546875" customWidth="1"/>
    <col min="7" max="8" width="13.28515625" style="1" customWidth="1"/>
    <col min="10" max="10" width="15.140625" customWidth="1"/>
    <col min="12" max="12" width="15.140625" customWidth="1"/>
    <col min="14" max="14" width="14.28515625" customWidth="1"/>
    <col min="16" max="16" width="13.28515625" customWidth="1"/>
    <col min="18" max="18" width="13.28515625" customWidth="1"/>
    <col min="19" max="19" width="11" customWidth="1"/>
    <col min="20" max="20" width="11.140625" customWidth="1"/>
    <col min="22" max="22" width="10.85546875" customWidth="1"/>
    <col min="24" max="24" width="10.7109375" customWidth="1"/>
    <col min="26" max="26" width="11" customWidth="1"/>
    <col min="28" max="28" width="11.42578125" customWidth="1"/>
    <col min="30" max="30" width="11" customWidth="1"/>
    <col min="32" max="32" width="11" customWidth="1"/>
  </cols>
  <sheetData>
    <row r="1" spans="1:32" ht="18.75" x14ac:dyDescent="0.3">
      <c r="A1" s="133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3" spans="1:32" x14ac:dyDescent="0.25">
      <c r="A3" s="140" t="s">
        <v>0</v>
      </c>
      <c r="B3" s="140" t="s">
        <v>77</v>
      </c>
      <c r="C3" s="140" t="s">
        <v>14</v>
      </c>
      <c r="D3" s="140" t="s">
        <v>78</v>
      </c>
      <c r="E3" s="140" t="s">
        <v>15</v>
      </c>
      <c r="F3" s="140" t="s">
        <v>16</v>
      </c>
      <c r="G3" s="132" t="s">
        <v>13</v>
      </c>
      <c r="H3" s="132"/>
      <c r="I3" s="132" t="s">
        <v>1</v>
      </c>
      <c r="J3" s="132"/>
      <c r="K3" s="132" t="s">
        <v>2</v>
      </c>
      <c r="L3" s="132"/>
      <c r="M3" s="132" t="s">
        <v>3</v>
      </c>
      <c r="N3" s="132"/>
      <c r="O3" s="132" t="s">
        <v>4</v>
      </c>
      <c r="P3" s="132"/>
      <c r="Q3" s="132" t="s">
        <v>5</v>
      </c>
      <c r="R3" s="132"/>
      <c r="S3" s="132" t="s">
        <v>6</v>
      </c>
      <c r="T3" s="132"/>
      <c r="U3" s="132" t="s">
        <v>7</v>
      </c>
      <c r="V3" s="132"/>
      <c r="W3" s="132" t="s">
        <v>8</v>
      </c>
      <c r="X3" s="132"/>
      <c r="Y3" s="132" t="s">
        <v>9</v>
      </c>
      <c r="Z3" s="132"/>
      <c r="AA3" s="132" t="s">
        <v>10</v>
      </c>
      <c r="AB3" s="132"/>
      <c r="AC3" s="132" t="s">
        <v>11</v>
      </c>
      <c r="AD3" s="132"/>
      <c r="AE3" s="132" t="s">
        <v>12</v>
      </c>
      <c r="AF3" s="132"/>
    </row>
    <row r="4" spans="1:32" x14ac:dyDescent="0.25">
      <c r="A4" s="140"/>
      <c r="B4" s="140"/>
      <c r="C4" s="140"/>
      <c r="D4" s="140"/>
      <c r="E4" s="140"/>
      <c r="F4" s="140"/>
      <c r="G4" s="2" t="s">
        <v>17</v>
      </c>
      <c r="H4" s="2" t="s">
        <v>18</v>
      </c>
      <c r="I4" s="2" t="s">
        <v>17</v>
      </c>
      <c r="J4" s="2" t="s">
        <v>18</v>
      </c>
      <c r="K4" s="2" t="s">
        <v>17</v>
      </c>
      <c r="L4" s="2" t="s">
        <v>18</v>
      </c>
      <c r="M4" s="2" t="s">
        <v>17</v>
      </c>
      <c r="N4" s="2" t="s">
        <v>18</v>
      </c>
      <c r="O4" s="2" t="s">
        <v>17</v>
      </c>
      <c r="P4" s="2" t="s">
        <v>18</v>
      </c>
      <c r="Q4" s="2" t="s">
        <v>17</v>
      </c>
      <c r="R4" s="2" t="s">
        <v>18</v>
      </c>
      <c r="S4" s="2" t="s">
        <v>17</v>
      </c>
      <c r="T4" s="2" t="s">
        <v>18</v>
      </c>
      <c r="U4" s="2" t="s">
        <v>17</v>
      </c>
      <c r="V4" s="2" t="s">
        <v>18</v>
      </c>
      <c r="W4" s="2" t="s">
        <v>17</v>
      </c>
      <c r="X4" s="2" t="s">
        <v>18</v>
      </c>
      <c r="Y4" s="2" t="s">
        <v>17</v>
      </c>
      <c r="Z4" s="2" t="s">
        <v>18</v>
      </c>
      <c r="AA4" s="2" t="s">
        <v>17</v>
      </c>
      <c r="AB4" s="2" t="s">
        <v>18</v>
      </c>
      <c r="AC4" s="2" t="s">
        <v>17</v>
      </c>
      <c r="AD4" s="2" t="s">
        <v>18</v>
      </c>
      <c r="AE4" s="2" t="s">
        <v>17</v>
      </c>
      <c r="AF4" s="2" t="s">
        <v>18</v>
      </c>
    </row>
    <row r="5" spans="1:32" ht="30" x14ac:dyDescent="0.25">
      <c r="A5" s="16">
        <v>1</v>
      </c>
      <c r="B5" s="17" t="s">
        <v>20</v>
      </c>
      <c r="C5" s="22" t="s">
        <v>204</v>
      </c>
      <c r="D5" s="19" t="s">
        <v>79</v>
      </c>
      <c r="E5" s="18" t="s">
        <v>174</v>
      </c>
      <c r="F5" s="20" t="s">
        <v>136</v>
      </c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</row>
    <row r="6" spans="1:32" ht="30" x14ac:dyDescent="0.25">
      <c r="A6" s="4">
        <v>2</v>
      </c>
      <c r="B6" s="5" t="s">
        <v>21</v>
      </c>
      <c r="C6" s="8" t="s">
        <v>203</v>
      </c>
      <c r="D6" s="25" t="s">
        <v>80</v>
      </c>
      <c r="E6" s="3" t="s">
        <v>202</v>
      </c>
      <c r="F6" s="7" t="s">
        <v>205</v>
      </c>
      <c r="G6" s="12"/>
      <c r="H6" s="12">
        <f>SUM(N6,T6,Z6,AF6)</f>
        <v>51200</v>
      </c>
      <c r="I6" s="13"/>
      <c r="J6" s="13"/>
      <c r="K6" s="13"/>
      <c r="L6" s="13"/>
      <c r="M6" s="13"/>
      <c r="N6" s="13">
        <v>12800</v>
      </c>
      <c r="O6" s="13"/>
      <c r="P6" s="13"/>
      <c r="Q6" s="13"/>
      <c r="R6" s="13"/>
      <c r="S6" s="13"/>
      <c r="T6" s="13">
        <v>12800</v>
      </c>
      <c r="U6" s="13"/>
      <c r="V6" s="13"/>
      <c r="W6" s="13"/>
      <c r="X6" s="13"/>
      <c r="Y6" s="13"/>
      <c r="Z6" s="13">
        <v>12800</v>
      </c>
      <c r="AA6" s="13"/>
      <c r="AB6" s="13"/>
      <c r="AC6" s="13"/>
      <c r="AD6" s="13"/>
      <c r="AE6" s="13"/>
      <c r="AF6" s="13">
        <v>12800</v>
      </c>
    </row>
    <row r="7" spans="1:32" ht="30" x14ac:dyDescent="0.25">
      <c r="A7" s="4">
        <v>3</v>
      </c>
      <c r="B7" s="5" t="s">
        <v>22</v>
      </c>
      <c r="C7" s="10" t="s">
        <v>201</v>
      </c>
      <c r="D7" s="6" t="s">
        <v>81</v>
      </c>
      <c r="E7" s="3" t="s">
        <v>200</v>
      </c>
      <c r="F7" s="7" t="s">
        <v>136</v>
      </c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30" x14ac:dyDescent="0.25">
      <c r="A8" s="4">
        <v>4</v>
      </c>
      <c r="B8" s="5" t="s">
        <v>23</v>
      </c>
      <c r="C8" s="8" t="s">
        <v>199</v>
      </c>
      <c r="D8" s="25" t="s">
        <v>82</v>
      </c>
      <c r="E8" s="3" t="s">
        <v>198</v>
      </c>
      <c r="F8" s="7" t="s">
        <v>136</v>
      </c>
      <c r="G8" s="12"/>
      <c r="H8" s="12"/>
      <c r="I8" s="13"/>
      <c r="J8" s="13">
        <v>3835.19</v>
      </c>
      <c r="K8" s="13"/>
      <c r="L8" s="13">
        <v>4270.91</v>
      </c>
      <c r="M8" s="13"/>
      <c r="N8" s="13">
        <v>4127.4799999999996</v>
      </c>
      <c r="O8" s="13"/>
      <c r="P8" s="13">
        <v>3487.56</v>
      </c>
      <c r="Q8" s="13"/>
      <c r="R8" s="13">
        <v>3446.73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30" x14ac:dyDescent="0.25">
      <c r="A9" s="4">
        <v>5</v>
      </c>
      <c r="B9" s="5" t="s">
        <v>24</v>
      </c>
      <c r="C9" s="8">
        <v>53</v>
      </c>
      <c r="D9" s="25" t="s">
        <v>83</v>
      </c>
      <c r="E9" s="3" t="s">
        <v>174</v>
      </c>
      <c r="F9" s="7" t="s">
        <v>206</v>
      </c>
      <c r="G9" s="12"/>
      <c r="H9" s="12">
        <f t="shared" ref="H9" si="0">SUM(N9,T9,Z9,AF9)</f>
        <v>2492.16</v>
      </c>
      <c r="I9" s="13"/>
      <c r="J9" s="13"/>
      <c r="K9" s="13"/>
      <c r="L9" s="13"/>
      <c r="M9" s="13"/>
      <c r="N9" s="13">
        <v>623.04</v>
      </c>
      <c r="O9" s="13"/>
      <c r="P9" s="13"/>
      <c r="Q9" s="13"/>
      <c r="R9" s="13"/>
      <c r="S9" s="13"/>
      <c r="T9" s="13">
        <v>623.04</v>
      </c>
      <c r="U9" s="13"/>
      <c r="V9" s="13"/>
      <c r="W9" s="13"/>
      <c r="X9" s="13"/>
      <c r="Y9" s="13"/>
      <c r="Z9" s="13">
        <v>623.04</v>
      </c>
      <c r="AA9" s="13"/>
      <c r="AB9" s="13"/>
      <c r="AC9" s="13"/>
      <c r="AD9" s="13"/>
      <c r="AE9" s="13"/>
      <c r="AF9" s="13">
        <v>623.04</v>
      </c>
    </row>
    <row r="10" spans="1:32" ht="30" x14ac:dyDescent="0.25">
      <c r="A10" s="4">
        <v>6</v>
      </c>
      <c r="B10" s="5" t="s">
        <v>24</v>
      </c>
      <c r="C10" s="10" t="s">
        <v>197</v>
      </c>
      <c r="D10" s="25" t="s">
        <v>84</v>
      </c>
      <c r="E10" s="3" t="s">
        <v>196</v>
      </c>
      <c r="F10" s="7" t="s">
        <v>136</v>
      </c>
      <c r="G10" s="12"/>
      <c r="H10" s="12"/>
      <c r="I10" s="13"/>
      <c r="J10" s="13"/>
      <c r="K10" s="13"/>
      <c r="L10" s="13"/>
      <c r="M10" s="13"/>
      <c r="N10" s="13"/>
      <c r="O10" s="13"/>
      <c r="P10" s="13">
        <v>40</v>
      </c>
      <c r="Q10" s="13"/>
      <c r="R10" s="13">
        <v>572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30" x14ac:dyDescent="0.25">
      <c r="A11" s="4">
        <v>7</v>
      </c>
      <c r="B11" s="5" t="s">
        <v>25</v>
      </c>
      <c r="C11" s="8">
        <v>15004079</v>
      </c>
      <c r="D11" s="25" t="s">
        <v>84</v>
      </c>
      <c r="E11" s="3" t="s">
        <v>195</v>
      </c>
      <c r="F11" s="7" t="s">
        <v>136</v>
      </c>
      <c r="G11" s="12"/>
      <c r="H11" s="12"/>
      <c r="I11" s="13"/>
      <c r="J11" s="13">
        <v>31908.560000000001</v>
      </c>
      <c r="K11" s="13"/>
      <c r="L11" s="13">
        <v>31999.31</v>
      </c>
      <c r="M11" s="13"/>
      <c r="N11" s="13">
        <v>32961.61</v>
      </c>
      <c r="O11" s="13"/>
      <c r="P11" s="13">
        <v>33091.33</v>
      </c>
      <c r="Q11" s="13"/>
      <c r="R11" s="13">
        <v>31049.34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30" x14ac:dyDescent="0.25">
      <c r="A12" s="4">
        <v>8</v>
      </c>
      <c r="B12" s="5" t="s">
        <v>26</v>
      </c>
      <c r="C12" s="8" t="s">
        <v>193</v>
      </c>
      <c r="D12" s="25" t="s">
        <v>84</v>
      </c>
      <c r="E12" s="3" t="s">
        <v>194</v>
      </c>
      <c r="F12" s="7" t="s">
        <v>136</v>
      </c>
      <c r="G12" s="12"/>
      <c r="H12" s="12"/>
      <c r="I12" s="13"/>
      <c r="J12" s="13">
        <v>987.67</v>
      </c>
      <c r="K12" s="13"/>
      <c r="L12" s="13">
        <v>1088.82</v>
      </c>
      <c r="M12" s="13"/>
      <c r="N12" s="13">
        <v>850.04</v>
      </c>
      <c r="O12" s="13"/>
      <c r="P12" s="13">
        <v>994.26</v>
      </c>
      <c r="Q12" s="13"/>
      <c r="R12" s="13">
        <v>1002.01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x14ac:dyDescent="0.25">
      <c r="A13" s="4">
        <v>9</v>
      </c>
      <c r="B13" s="5" t="s">
        <v>27</v>
      </c>
      <c r="C13" s="8" t="s">
        <v>140</v>
      </c>
      <c r="D13" s="25" t="s">
        <v>84</v>
      </c>
      <c r="E13" s="3"/>
      <c r="F13" s="7" t="s">
        <v>136</v>
      </c>
      <c r="G13" s="12"/>
      <c r="H13" s="12"/>
      <c r="I13" s="13"/>
      <c r="J13" s="13">
        <v>1890.4</v>
      </c>
      <c r="K13" s="13"/>
      <c r="L13" s="13">
        <v>2128.1999999999998</v>
      </c>
      <c r="M13" s="13"/>
      <c r="N13" s="13">
        <v>2111.1999999999998</v>
      </c>
      <c r="O13" s="13"/>
      <c r="P13" s="13">
        <v>2514.6999999999998</v>
      </c>
      <c r="Q13" s="13"/>
      <c r="R13" s="13">
        <v>551.5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30" x14ac:dyDescent="0.25">
      <c r="A14" s="4">
        <v>10</v>
      </c>
      <c r="B14" s="5" t="s">
        <v>28</v>
      </c>
      <c r="C14" s="8">
        <v>1051</v>
      </c>
      <c r="D14" s="25" t="s">
        <v>85</v>
      </c>
      <c r="E14" s="3" t="s">
        <v>192</v>
      </c>
      <c r="F14" s="7" t="s">
        <v>205</v>
      </c>
      <c r="G14" s="12"/>
      <c r="H14" s="12">
        <f t="shared" ref="H14" si="1">SUM(N14,T14,Z14,AF14)</f>
        <v>12400.16</v>
      </c>
      <c r="I14" s="13"/>
      <c r="J14" s="13"/>
      <c r="K14" s="13"/>
      <c r="L14" s="13"/>
      <c r="M14" s="13"/>
      <c r="N14" s="13">
        <v>3100.04</v>
      </c>
      <c r="O14" s="13"/>
      <c r="P14" s="13"/>
      <c r="Q14" s="13"/>
      <c r="R14" s="13"/>
      <c r="S14" s="13"/>
      <c r="T14" s="13">
        <v>3100.04</v>
      </c>
      <c r="U14" s="13"/>
      <c r="V14" s="13"/>
      <c r="W14" s="13"/>
      <c r="X14" s="13"/>
      <c r="Y14" s="13"/>
      <c r="Z14" s="13">
        <v>3100.04</v>
      </c>
      <c r="AA14" s="13"/>
      <c r="AB14" s="13"/>
      <c r="AC14" s="13"/>
      <c r="AD14" s="13"/>
      <c r="AE14" s="13"/>
      <c r="AF14" s="13">
        <v>3100.04</v>
      </c>
    </row>
    <row r="15" spans="1:32" ht="30" x14ac:dyDescent="0.25">
      <c r="A15" s="4">
        <v>11</v>
      </c>
      <c r="B15" s="5" t="s">
        <v>29</v>
      </c>
      <c r="C15" s="8">
        <v>427</v>
      </c>
      <c r="D15" s="25" t="s">
        <v>86</v>
      </c>
      <c r="E15" s="3" t="s">
        <v>174</v>
      </c>
      <c r="F15" s="7" t="s">
        <v>136</v>
      </c>
      <c r="G15" s="12"/>
      <c r="H15" s="12"/>
      <c r="I15" s="13"/>
      <c r="J15" s="13">
        <v>1812.32</v>
      </c>
      <c r="K15" s="13"/>
      <c r="L15" s="13">
        <v>2941.44</v>
      </c>
      <c r="M15" s="13"/>
      <c r="N15" s="13">
        <v>1438.64</v>
      </c>
      <c r="O15" s="13"/>
      <c r="P15" s="13">
        <v>995.62</v>
      </c>
      <c r="Q15" s="13"/>
      <c r="R15" s="13">
        <v>1075.42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30" x14ac:dyDescent="0.25">
      <c r="A16" s="4">
        <v>12</v>
      </c>
      <c r="B16" s="5" t="s">
        <v>30</v>
      </c>
      <c r="C16" s="8" t="s">
        <v>191</v>
      </c>
      <c r="D16" s="25" t="s">
        <v>87</v>
      </c>
      <c r="E16" s="3" t="s">
        <v>174</v>
      </c>
      <c r="F16" s="7" t="s">
        <v>207</v>
      </c>
      <c r="G16" s="12"/>
      <c r="H16" s="12">
        <f>SUM(J16,L16,N16,P16,R16,T16,V16,X16,Z16,AB16,AD16,AF16)</f>
        <v>26211</v>
      </c>
      <c r="I16" s="13"/>
      <c r="J16" s="13">
        <v>2184.25</v>
      </c>
      <c r="K16" s="13"/>
      <c r="L16" s="13">
        <v>2184.25</v>
      </c>
      <c r="M16" s="13"/>
      <c r="N16" s="13">
        <v>2184.25</v>
      </c>
      <c r="O16" s="13"/>
      <c r="P16" s="13">
        <v>2184.25</v>
      </c>
      <c r="Q16" s="13"/>
      <c r="R16" s="13">
        <v>2184.25</v>
      </c>
      <c r="S16" s="13"/>
      <c r="T16" s="13">
        <v>2184.25</v>
      </c>
      <c r="U16" s="13"/>
      <c r="V16" s="13">
        <v>2184.25</v>
      </c>
      <c r="W16" s="13"/>
      <c r="X16" s="13">
        <v>2184.25</v>
      </c>
      <c r="Y16" s="13"/>
      <c r="Z16" s="13">
        <v>2184.25</v>
      </c>
      <c r="AA16" s="13"/>
      <c r="AB16" s="13">
        <v>2184.25</v>
      </c>
      <c r="AC16" s="13"/>
      <c r="AD16" s="13">
        <v>2184.25</v>
      </c>
      <c r="AE16" s="13"/>
      <c r="AF16" s="13">
        <v>2184.25</v>
      </c>
    </row>
    <row r="17" spans="1:32" ht="30" x14ac:dyDescent="0.25">
      <c r="A17" s="4">
        <v>13</v>
      </c>
      <c r="B17" s="5" t="s">
        <v>31</v>
      </c>
      <c r="C17" s="8" t="s">
        <v>190</v>
      </c>
      <c r="D17" s="25" t="s">
        <v>88</v>
      </c>
      <c r="E17" s="3" t="s">
        <v>174</v>
      </c>
      <c r="F17" s="7" t="s">
        <v>136</v>
      </c>
      <c r="G17" s="12"/>
      <c r="H17" s="12"/>
      <c r="I17" s="13"/>
      <c r="J17" s="13">
        <v>7650</v>
      </c>
      <c r="K17" s="13"/>
      <c r="L17" s="13">
        <v>5950</v>
      </c>
      <c r="M17" s="13"/>
      <c r="N17" s="13">
        <v>7225</v>
      </c>
      <c r="O17" s="13"/>
      <c r="P17" s="13">
        <v>6460</v>
      </c>
      <c r="Q17" s="13"/>
      <c r="R17" s="13">
        <v>7395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30" x14ac:dyDescent="0.25">
      <c r="A18" s="4">
        <v>14</v>
      </c>
      <c r="B18" s="5" t="s">
        <v>32</v>
      </c>
      <c r="C18" s="8" t="s">
        <v>189</v>
      </c>
      <c r="D18" s="6" t="s">
        <v>89</v>
      </c>
      <c r="E18" s="3" t="s">
        <v>174</v>
      </c>
      <c r="F18" s="7" t="s">
        <v>136</v>
      </c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>
        <v>28375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30" x14ac:dyDescent="0.25">
      <c r="A19" s="4">
        <v>15</v>
      </c>
      <c r="B19" s="5" t="s">
        <v>33</v>
      </c>
      <c r="C19" s="8">
        <v>210</v>
      </c>
      <c r="D19" s="25" t="s">
        <v>90</v>
      </c>
      <c r="E19" s="3" t="s">
        <v>174</v>
      </c>
      <c r="F19" s="7" t="s">
        <v>136</v>
      </c>
      <c r="G19" s="12"/>
      <c r="H19" s="12"/>
      <c r="I19" s="13"/>
      <c r="J19" s="13">
        <v>1440</v>
      </c>
      <c r="K19" s="13"/>
      <c r="L19" s="13">
        <v>300</v>
      </c>
      <c r="M19" s="13"/>
      <c r="N19" s="13"/>
      <c r="O19" s="13"/>
      <c r="P19" s="13">
        <v>2325.5100000000002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30" x14ac:dyDescent="0.25">
      <c r="A20" s="4">
        <v>16</v>
      </c>
      <c r="B20" s="5" t="s">
        <v>34</v>
      </c>
      <c r="C20" s="8" t="s">
        <v>188</v>
      </c>
      <c r="D20" s="6" t="s">
        <v>91</v>
      </c>
      <c r="E20" s="3" t="s">
        <v>174</v>
      </c>
      <c r="F20" s="7" t="s">
        <v>136</v>
      </c>
      <c r="G20" s="12"/>
      <c r="H20" s="12"/>
      <c r="I20" s="13"/>
      <c r="J20" s="13"/>
      <c r="K20" s="13"/>
      <c r="L20" s="13">
        <v>65526.82</v>
      </c>
      <c r="M20" s="13"/>
      <c r="N20" s="13">
        <v>27819.56</v>
      </c>
      <c r="O20" s="13"/>
      <c r="P20" s="13">
        <v>5603.82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30" x14ac:dyDescent="0.25">
      <c r="A21" s="4">
        <v>17</v>
      </c>
      <c r="B21" s="5" t="s">
        <v>35</v>
      </c>
      <c r="C21" s="8" t="s">
        <v>187</v>
      </c>
      <c r="D21" s="25" t="s">
        <v>92</v>
      </c>
      <c r="E21" s="3" t="s">
        <v>172</v>
      </c>
      <c r="F21" s="7" t="s">
        <v>136</v>
      </c>
      <c r="G21" s="12"/>
      <c r="H21" s="12"/>
      <c r="I21" s="13"/>
      <c r="J21" s="13"/>
      <c r="K21" s="13"/>
      <c r="L21" s="13"/>
      <c r="M21" s="13"/>
      <c r="N21" s="13"/>
      <c r="O21" s="13"/>
      <c r="P21" s="13">
        <v>47976.23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30" x14ac:dyDescent="0.25">
      <c r="A22" s="4">
        <v>18</v>
      </c>
      <c r="B22" s="5" t="s">
        <v>36</v>
      </c>
      <c r="C22" s="8" t="s">
        <v>185</v>
      </c>
      <c r="D22" s="6" t="s">
        <v>93</v>
      </c>
      <c r="E22" s="3" t="s">
        <v>186</v>
      </c>
      <c r="F22" s="7" t="s">
        <v>136</v>
      </c>
      <c r="G22" s="12"/>
      <c r="H22" s="12"/>
      <c r="I22" s="13"/>
      <c r="J22" s="13"/>
      <c r="K22" s="13"/>
      <c r="L22" s="13"/>
      <c r="M22" s="13"/>
      <c r="N22" s="13">
        <v>50000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30" x14ac:dyDescent="0.25">
      <c r="A23" s="4">
        <v>19</v>
      </c>
      <c r="B23" s="5" t="s">
        <v>37</v>
      </c>
      <c r="C23" s="8">
        <v>83</v>
      </c>
      <c r="D23" s="25" t="s">
        <v>125</v>
      </c>
      <c r="E23" s="3" t="s">
        <v>174</v>
      </c>
      <c r="F23" s="7" t="s">
        <v>136</v>
      </c>
      <c r="G23" s="12"/>
      <c r="H23" s="12"/>
      <c r="I23" s="13"/>
      <c r="J23" s="13">
        <v>270916.32</v>
      </c>
      <c r="K23" s="13"/>
      <c r="L23" s="13">
        <v>272661.25</v>
      </c>
      <c r="M23" s="13"/>
      <c r="N23" s="13">
        <v>351504.51</v>
      </c>
      <c r="O23" s="13"/>
      <c r="P23" s="13">
        <v>288735.84999999998</v>
      </c>
      <c r="Q23" s="13"/>
      <c r="R23" s="13">
        <v>81702.55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x14ac:dyDescent="0.25">
      <c r="A24" s="4">
        <v>20</v>
      </c>
      <c r="B24" s="5" t="s">
        <v>37</v>
      </c>
      <c r="C24" s="8"/>
      <c r="D24" s="25" t="s">
        <v>126</v>
      </c>
      <c r="E24" s="3"/>
      <c r="F24" s="7" t="s">
        <v>136</v>
      </c>
      <c r="G24" s="12"/>
      <c r="H24" s="12"/>
      <c r="I24" s="13"/>
      <c r="J24" s="13">
        <v>11526514.6</v>
      </c>
      <c r="K24" s="13"/>
      <c r="L24" s="13">
        <v>10223789.17</v>
      </c>
      <c r="M24" s="13"/>
      <c r="N24" s="13">
        <v>11325032.369999999</v>
      </c>
      <c r="O24" s="13"/>
      <c r="P24" s="13">
        <v>9082169.3699999992</v>
      </c>
      <c r="Q24" s="13"/>
      <c r="R24" s="13">
        <v>8305554.4000000004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30" x14ac:dyDescent="0.25">
      <c r="A25" s="4">
        <v>21</v>
      </c>
      <c r="B25" s="5" t="s">
        <v>38</v>
      </c>
      <c r="C25" s="8">
        <v>277</v>
      </c>
      <c r="D25" s="25" t="s">
        <v>94</v>
      </c>
      <c r="E25" s="3" t="s">
        <v>184</v>
      </c>
      <c r="F25" s="7" t="s">
        <v>207</v>
      </c>
      <c r="G25" s="12"/>
      <c r="H25" s="12">
        <f t="shared" ref="H25:H40" si="2">SUM(J25,L25,N25,P25,R25,T25,V25,X25,Z25,AB25,AD25,AF25)</f>
        <v>81177.60000000002</v>
      </c>
      <c r="I25" s="13"/>
      <c r="J25" s="13">
        <v>6764.8</v>
      </c>
      <c r="K25" s="13"/>
      <c r="L25" s="13">
        <v>6764.8</v>
      </c>
      <c r="M25" s="13"/>
      <c r="N25" s="13">
        <v>6764.8</v>
      </c>
      <c r="O25" s="13"/>
      <c r="P25" s="13">
        <v>6764.8</v>
      </c>
      <c r="Q25" s="13"/>
      <c r="R25" s="13">
        <v>6764.8</v>
      </c>
      <c r="S25" s="13"/>
      <c r="T25" s="13">
        <v>6764.8</v>
      </c>
      <c r="U25" s="13"/>
      <c r="V25" s="13">
        <v>6764.8</v>
      </c>
      <c r="W25" s="13"/>
      <c r="X25" s="13">
        <v>6764.8</v>
      </c>
      <c r="Y25" s="13"/>
      <c r="Z25" s="13">
        <v>6764.8</v>
      </c>
      <c r="AA25" s="13"/>
      <c r="AB25" s="13">
        <v>6764.8</v>
      </c>
      <c r="AC25" s="13"/>
      <c r="AD25" s="13">
        <v>6764.8</v>
      </c>
      <c r="AE25" s="13"/>
      <c r="AF25" s="13">
        <v>6764.8</v>
      </c>
    </row>
    <row r="26" spans="1:32" ht="30" x14ac:dyDescent="0.25">
      <c r="A26" s="4">
        <v>22</v>
      </c>
      <c r="B26" s="5" t="s">
        <v>39</v>
      </c>
      <c r="C26" s="8">
        <v>217</v>
      </c>
      <c r="D26" s="25" t="s">
        <v>95</v>
      </c>
      <c r="E26" s="3" t="s">
        <v>183</v>
      </c>
      <c r="F26" s="7" t="s">
        <v>136</v>
      </c>
      <c r="G26" s="12"/>
      <c r="H26" s="12"/>
      <c r="I26" s="13"/>
      <c r="J26" s="13">
        <v>71246.41</v>
      </c>
      <c r="K26" s="13"/>
      <c r="L26" s="13">
        <v>57345.74</v>
      </c>
      <c r="M26" s="13"/>
      <c r="N26" s="13">
        <v>53495.44</v>
      </c>
      <c r="O26" s="13"/>
      <c r="P26" s="13">
        <v>74736.53</v>
      </c>
      <c r="Q26" s="13"/>
      <c r="R26" s="13">
        <v>51930.6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30" x14ac:dyDescent="0.25">
      <c r="A27" s="4">
        <v>23</v>
      </c>
      <c r="B27" s="5" t="s">
        <v>40</v>
      </c>
      <c r="C27" s="8">
        <v>586</v>
      </c>
      <c r="D27" s="6" t="s">
        <v>91</v>
      </c>
      <c r="E27" s="3" t="s">
        <v>174</v>
      </c>
      <c r="F27" s="7" t="s">
        <v>136</v>
      </c>
      <c r="G27" s="12"/>
      <c r="H27" s="12"/>
      <c r="I27" s="13"/>
      <c r="J27" s="13">
        <v>7490</v>
      </c>
      <c r="K27" s="13"/>
      <c r="L27" s="13">
        <v>57320</v>
      </c>
      <c r="M27" s="13"/>
      <c r="O27" s="13"/>
      <c r="P27" s="13"/>
      <c r="Q27" s="13"/>
      <c r="R27" s="13">
        <v>28580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30" x14ac:dyDescent="0.25">
      <c r="A28" s="4">
        <v>24</v>
      </c>
      <c r="B28" s="5" t="s">
        <v>41</v>
      </c>
      <c r="C28" s="8">
        <v>33</v>
      </c>
      <c r="D28" s="25" t="s">
        <v>96</v>
      </c>
      <c r="E28" s="3" t="s">
        <v>174</v>
      </c>
      <c r="F28" s="7" t="s">
        <v>136</v>
      </c>
      <c r="G28" s="12"/>
      <c r="H28" s="12"/>
      <c r="I28" s="13"/>
      <c r="J28" s="13">
        <v>2152.5</v>
      </c>
      <c r="K28" s="13"/>
      <c r="L28" s="13">
        <v>574</v>
      </c>
      <c r="M28" s="13"/>
      <c r="N28" s="13">
        <v>1578.5</v>
      </c>
      <c r="O28" s="13"/>
      <c r="P28" s="13">
        <v>2009</v>
      </c>
      <c r="Q28" s="13"/>
      <c r="R28" s="13">
        <v>574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30" x14ac:dyDescent="0.25">
      <c r="A29" s="4">
        <v>25</v>
      </c>
      <c r="B29" s="5" t="s">
        <v>41</v>
      </c>
      <c r="C29" s="7">
        <v>344</v>
      </c>
      <c r="D29" s="25" t="s">
        <v>97</v>
      </c>
      <c r="E29" s="3" t="s">
        <v>174</v>
      </c>
      <c r="F29" s="7" t="s">
        <v>207</v>
      </c>
      <c r="G29" s="15"/>
      <c r="H29" s="12">
        <f t="shared" si="2"/>
        <v>10367.039999999999</v>
      </c>
      <c r="I29" s="13"/>
      <c r="J29" s="13">
        <v>863.92</v>
      </c>
      <c r="K29" s="13"/>
      <c r="L29" s="13">
        <v>863.92</v>
      </c>
      <c r="M29" s="13"/>
      <c r="N29" s="13">
        <v>863.92</v>
      </c>
      <c r="O29" s="13"/>
      <c r="P29" s="13">
        <v>863.92</v>
      </c>
      <c r="Q29" s="13"/>
      <c r="R29" s="13">
        <v>863.92</v>
      </c>
      <c r="S29" s="13"/>
      <c r="T29" s="13">
        <v>863.92</v>
      </c>
      <c r="U29" s="13"/>
      <c r="V29" s="13">
        <v>863.92</v>
      </c>
      <c r="W29" s="13"/>
      <c r="X29" s="13">
        <v>863.92</v>
      </c>
      <c r="Y29" s="13"/>
      <c r="Z29" s="13">
        <v>863.92</v>
      </c>
      <c r="AA29" s="13"/>
      <c r="AB29" s="13">
        <v>863.92</v>
      </c>
      <c r="AC29" s="13"/>
      <c r="AD29" s="13">
        <v>863.92</v>
      </c>
      <c r="AE29" s="13"/>
      <c r="AF29" s="13">
        <v>863.92</v>
      </c>
    </row>
    <row r="30" spans="1:32" ht="30" x14ac:dyDescent="0.25">
      <c r="A30" s="4">
        <v>26</v>
      </c>
      <c r="B30" s="5" t="s">
        <v>42</v>
      </c>
      <c r="C30" s="7"/>
      <c r="D30" s="6" t="s">
        <v>98</v>
      </c>
      <c r="E30" s="3" t="s">
        <v>174</v>
      </c>
      <c r="F30" s="7" t="s">
        <v>207</v>
      </c>
      <c r="G30" s="15"/>
      <c r="H30" s="12">
        <f t="shared" si="2"/>
        <v>1430752.4400000004</v>
      </c>
      <c r="I30" s="13"/>
      <c r="J30" s="13">
        <v>119229.37</v>
      </c>
      <c r="K30" s="13"/>
      <c r="L30" s="13">
        <v>119229.37</v>
      </c>
      <c r="M30" s="13"/>
      <c r="N30" s="13">
        <v>119229.37</v>
      </c>
      <c r="O30" s="13"/>
      <c r="P30" s="13">
        <v>119229.37</v>
      </c>
      <c r="Q30" s="13"/>
      <c r="R30" s="13">
        <v>119229.37</v>
      </c>
      <c r="S30" s="13"/>
      <c r="T30" s="13">
        <v>119229.37</v>
      </c>
      <c r="U30" s="13"/>
      <c r="V30" s="13">
        <v>119229.37</v>
      </c>
      <c r="W30" s="13"/>
      <c r="X30" s="13">
        <v>119229.37</v>
      </c>
      <c r="Y30" s="13"/>
      <c r="Z30" s="13">
        <v>119229.37</v>
      </c>
      <c r="AA30" s="13"/>
      <c r="AB30" s="13">
        <v>119229.37</v>
      </c>
      <c r="AC30" s="13"/>
      <c r="AD30" s="13">
        <v>119229.37</v>
      </c>
      <c r="AE30" s="13"/>
      <c r="AF30" s="13">
        <v>119229.37</v>
      </c>
    </row>
    <row r="31" spans="1:32" ht="30" x14ac:dyDescent="0.25">
      <c r="A31" s="16">
        <v>27</v>
      </c>
      <c r="B31" s="17" t="s">
        <v>43</v>
      </c>
      <c r="C31" s="20">
        <v>10</v>
      </c>
      <c r="D31" s="19" t="s">
        <v>99</v>
      </c>
      <c r="E31" s="18" t="s">
        <v>174</v>
      </c>
      <c r="F31" s="20" t="s">
        <v>136</v>
      </c>
      <c r="G31" s="15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30" x14ac:dyDescent="0.25">
      <c r="A32" s="4">
        <v>28</v>
      </c>
      <c r="B32" s="5" t="s">
        <v>44</v>
      </c>
      <c r="C32" s="7">
        <v>31</v>
      </c>
      <c r="D32" s="6" t="s">
        <v>100</v>
      </c>
      <c r="E32" s="3" t="s">
        <v>174</v>
      </c>
      <c r="F32" s="7" t="s">
        <v>136</v>
      </c>
      <c r="G32" s="15"/>
      <c r="H32" s="12"/>
      <c r="I32" s="13"/>
      <c r="J32" s="13">
        <v>645.5</v>
      </c>
      <c r="K32" s="13"/>
      <c r="L32" s="13"/>
      <c r="M32" s="13"/>
      <c r="N32" s="13"/>
      <c r="O32" s="13"/>
      <c r="P32" s="13">
        <v>7680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30" x14ac:dyDescent="0.25">
      <c r="A33" s="4">
        <v>29</v>
      </c>
      <c r="B33" s="5" t="s">
        <v>45</v>
      </c>
      <c r="C33" s="7" t="s">
        <v>140</v>
      </c>
      <c r="D33" s="6" t="s">
        <v>101</v>
      </c>
      <c r="E33" s="3" t="s">
        <v>182</v>
      </c>
      <c r="F33" s="7" t="s">
        <v>136</v>
      </c>
      <c r="G33" s="15"/>
      <c r="H33" s="12"/>
      <c r="I33" s="13"/>
      <c r="J33" s="13">
        <v>27022</v>
      </c>
      <c r="K33" s="13"/>
      <c r="L33" s="13">
        <v>91068</v>
      </c>
      <c r="M33" s="13"/>
      <c r="N33" s="13">
        <v>24515</v>
      </c>
      <c r="O33" s="13"/>
      <c r="P33" s="13">
        <v>94791</v>
      </c>
      <c r="Q33" s="13"/>
      <c r="R33" s="13">
        <v>92860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30" x14ac:dyDescent="0.25">
      <c r="A34" s="4">
        <v>30</v>
      </c>
      <c r="B34" s="5" t="s">
        <v>46</v>
      </c>
      <c r="C34" s="7">
        <v>22</v>
      </c>
      <c r="D34" s="25" t="s">
        <v>91</v>
      </c>
      <c r="E34" s="3" t="s">
        <v>174</v>
      </c>
      <c r="F34" s="7" t="s">
        <v>136</v>
      </c>
      <c r="G34" s="15"/>
      <c r="H34" s="12"/>
      <c r="I34" s="13"/>
      <c r="J34" s="13"/>
      <c r="K34" s="13"/>
      <c r="L34" s="13">
        <v>4642.0200000000004</v>
      </c>
      <c r="M34" s="13"/>
      <c r="N34" s="13">
        <v>11873.22</v>
      </c>
      <c r="O34" s="13"/>
      <c r="P34" s="13">
        <v>7382.41</v>
      </c>
      <c r="Q34" s="13"/>
      <c r="R34" s="13">
        <v>14000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30" x14ac:dyDescent="0.25">
      <c r="A35" s="134">
        <v>31</v>
      </c>
      <c r="B35" s="136" t="s">
        <v>47</v>
      </c>
      <c r="C35" s="134" t="s">
        <v>180</v>
      </c>
      <c r="D35" s="6" t="s">
        <v>102</v>
      </c>
      <c r="E35" s="3" t="s">
        <v>181</v>
      </c>
      <c r="F35" s="7" t="s">
        <v>207</v>
      </c>
      <c r="G35" s="15"/>
      <c r="H35" s="12"/>
      <c r="I35" s="13"/>
      <c r="J35" s="13">
        <v>48954.74</v>
      </c>
      <c r="K35" s="13"/>
      <c r="L35" s="13">
        <v>44748.63</v>
      </c>
      <c r="M35" s="13"/>
      <c r="N35" s="13">
        <v>39079.29</v>
      </c>
      <c r="O35" s="13"/>
      <c r="P35" s="13">
        <v>38745.07</v>
      </c>
      <c r="Q35" s="13"/>
      <c r="R35" s="13">
        <v>38124.949999999997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30" x14ac:dyDescent="0.25">
      <c r="A36" s="135"/>
      <c r="B36" s="137"/>
      <c r="C36" s="135"/>
      <c r="D36" s="6" t="s">
        <v>209</v>
      </c>
      <c r="E36" s="3" t="s">
        <v>181</v>
      </c>
      <c r="F36" s="7" t="s">
        <v>210</v>
      </c>
      <c r="G36" s="15"/>
      <c r="H36" s="12"/>
      <c r="I36" s="13"/>
      <c r="J36" s="13"/>
      <c r="K36" s="13"/>
      <c r="L36" s="13"/>
      <c r="M36" s="13"/>
      <c r="N36" s="13">
        <v>21432.240000000002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30" x14ac:dyDescent="0.25">
      <c r="A37" s="4">
        <v>32</v>
      </c>
      <c r="B37" s="5" t="s">
        <v>48</v>
      </c>
      <c r="C37" s="7" t="s">
        <v>178</v>
      </c>
      <c r="D37" s="25" t="s">
        <v>121</v>
      </c>
      <c r="E37" s="3" t="s">
        <v>179</v>
      </c>
      <c r="F37" s="7" t="s">
        <v>208</v>
      </c>
      <c r="G37" s="15"/>
      <c r="H37" s="12">
        <f t="shared" si="2"/>
        <v>4000</v>
      </c>
      <c r="I37" s="13"/>
      <c r="J37" s="13">
        <v>4000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30" x14ac:dyDescent="0.25">
      <c r="A38" s="16">
        <v>33</v>
      </c>
      <c r="B38" s="17" t="s">
        <v>49</v>
      </c>
      <c r="C38" s="20" t="s">
        <v>177</v>
      </c>
      <c r="D38" s="26" t="s">
        <v>122</v>
      </c>
      <c r="E38" s="18" t="s">
        <v>174</v>
      </c>
      <c r="F38" s="20" t="s">
        <v>136</v>
      </c>
      <c r="G38" s="15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30" x14ac:dyDescent="0.25">
      <c r="A39" s="16">
        <v>34</v>
      </c>
      <c r="B39" s="17" t="s">
        <v>50</v>
      </c>
      <c r="C39" s="18" t="s">
        <v>176</v>
      </c>
      <c r="D39" s="26" t="s">
        <v>123</v>
      </c>
      <c r="E39" s="18" t="s">
        <v>174</v>
      </c>
      <c r="F39" s="20" t="s">
        <v>208</v>
      </c>
      <c r="G39" s="15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30" x14ac:dyDescent="0.25">
      <c r="A40" s="4">
        <v>35</v>
      </c>
      <c r="B40" s="5" t="s">
        <v>51</v>
      </c>
      <c r="C40" s="7" t="s">
        <v>175</v>
      </c>
      <c r="D40" s="6" t="s">
        <v>124</v>
      </c>
      <c r="E40" s="3" t="s">
        <v>174</v>
      </c>
      <c r="F40" s="7" t="s">
        <v>207</v>
      </c>
      <c r="G40" s="15"/>
      <c r="H40" s="12">
        <f t="shared" si="2"/>
        <v>126668.39999999998</v>
      </c>
      <c r="I40" s="13"/>
      <c r="J40" s="13">
        <v>10555.7</v>
      </c>
      <c r="K40" s="13"/>
      <c r="L40" s="13">
        <v>10555.7</v>
      </c>
      <c r="M40" s="13"/>
      <c r="N40" s="13">
        <v>10555.7</v>
      </c>
      <c r="O40" s="13"/>
      <c r="P40" s="13">
        <v>10555.7</v>
      </c>
      <c r="Q40" s="13"/>
      <c r="R40" s="13">
        <v>10555.7</v>
      </c>
      <c r="S40" s="13"/>
      <c r="T40" s="13">
        <v>10555.7</v>
      </c>
      <c r="U40" s="13"/>
      <c r="V40" s="13">
        <v>10555.7</v>
      </c>
      <c r="W40" s="13"/>
      <c r="X40" s="13">
        <v>10555.7</v>
      </c>
      <c r="Y40" s="13"/>
      <c r="Z40" s="13">
        <v>10555.7</v>
      </c>
      <c r="AA40" s="13"/>
      <c r="AB40" s="13">
        <v>10555.7</v>
      </c>
      <c r="AC40" s="13"/>
      <c r="AD40" s="13">
        <v>10555.7</v>
      </c>
      <c r="AE40" s="13"/>
      <c r="AF40" s="13">
        <v>10555.7</v>
      </c>
    </row>
    <row r="41" spans="1:32" ht="30" x14ac:dyDescent="0.25">
      <c r="A41" s="4">
        <v>36</v>
      </c>
      <c r="B41" s="5" t="s">
        <v>52</v>
      </c>
      <c r="C41" s="7">
        <v>5</v>
      </c>
      <c r="D41" s="6" t="s">
        <v>103</v>
      </c>
      <c r="E41" s="3" t="s">
        <v>174</v>
      </c>
      <c r="F41" s="7" t="s">
        <v>136</v>
      </c>
      <c r="G41" s="15"/>
      <c r="H41" s="12"/>
      <c r="I41" s="13"/>
      <c r="J41" s="13">
        <v>192001.51</v>
      </c>
      <c r="K41" s="13"/>
      <c r="L41" s="13">
        <v>225760.75</v>
      </c>
      <c r="M41" s="13"/>
      <c r="N41" s="13">
        <v>178298.75</v>
      </c>
      <c r="O41" s="13"/>
      <c r="P41" s="13">
        <v>198110.5</v>
      </c>
      <c r="Q41" s="13"/>
      <c r="R41" s="13">
        <v>191877.65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30" x14ac:dyDescent="0.25">
      <c r="A42" s="4">
        <v>37</v>
      </c>
      <c r="B42" s="5" t="s">
        <v>53</v>
      </c>
      <c r="C42" s="7" t="s">
        <v>173</v>
      </c>
      <c r="D42" s="6" t="s">
        <v>104</v>
      </c>
      <c r="E42" s="3" t="s">
        <v>174</v>
      </c>
      <c r="F42" s="7" t="s">
        <v>207</v>
      </c>
      <c r="G42" s="15"/>
      <c r="H42" s="12">
        <f>SUM(J42,L42,N42,P42,R42,T42,V42,X42,Z42,AB42,AD42,AF42)</f>
        <v>16200</v>
      </c>
      <c r="I42" s="13"/>
      <c r="J42" s="13">
        <v>1350</v>
      </c>
      <c r="K42" s="13"/>
      <c r="L42" s="13">
        <v>1350</v>
      </c>
      <c r="M42" s="13"/>
      <c r="N42" s="13">
        <v>1350</v>
      </c>
      <c r="O42" s="13"/>
      <c r="P42" s="13">
        <v>1350</v>
      </c>
      <c r="Q42" s="13"/>
      <c r="R42" s="13">
        <v>1350</v>
      </c>
      <c r="S42" s="13"/>
      <c r="T42" s="13">
        <v>1350</v>
      </c>
      <c r="U42" s="13"/>
      <c r="V42" s="13">
        <v>1350</v>
      </c>
      <c r="W42" s="13"/>
      <c r="X42" s="13">
        <v>1350</v>
      </c>
      <c r="Y42" s="13"/>
      <c r="Z42" s="13">
        <v>1350</v>
      </c>
      <c r="AA42" s="13"/>
      <c r="AB42" s="13">
        <v>1350</v>
      </c>
      <c r="AC42" s="13"/>
      <c r="AD42" s="13">
        <v>1350</v>
      </c>
      <c r="AE42" s="13"/>
      <c r="AF42" s="13">
        <v>1350</v>
      </c>
    </row>
    <row r="43" spans="1:32" ht="30" x14ac:dyDescent="0.25">
      <c r="A43" s="4">
        <v>38</v>
      </c>
      <c r="B43" s="5" t="s">
        <v>54</v>
      </c>
      <c r="C43" s="7" t="s">
        <v>140</v>
      </c>
      <c r="D43" s="6" t="s">
        <v>91</v>
      </c>
      <c r="E43" s="3" t="s">
        <v>165</v>
      </c>
      <c r="F43" s="7" t="s">
        <v>136</v>
      </c>
      <c r="G43" s="15"/>
      <c r="H43" s="12"/>
      <c r="I43" s="13"/>
      <c r="J43" s="13">
        <v>28694</v>
      </c>
      <c r="K43" s="13"/>
      <c r="L43" s="13">
        <v>10750</v>
      </c>
      <c r="M43" s="13"/>
      <c r="N43" s="13">
        <v>36784.5</v>
      </c>
      <c r="O43" s="13"/>
      <c r="P43" s="21">
        <v>61221</v>
      </c>
      <c r="Q43" s="13"/>
      <c r="R43" s="13">
        <v>13246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30" x14ac:dyDescent="0.25">
      <c r="A44" s="4">
        <v>39</v>
      </c>
      <c r="B44" s="5" t="s">
        <v>55</v>
      </c>
      <c r="C44" s="7" t="s">
        <v>140</v>
      </c>
      <c r="D44" s="6" t="s">
        <v>91</v>
      </c>
      <c r="E44" s="3" t="s">
        <v>172</v>
      </c>
      <c r="F44" s="7" t="s">
        <v>136</v>
      </c>
      <c r="G44" s="15"/>
      <c r="H44" s="12"/>
      <c r="I44" s="13"/>
      <c r="J44" s="13">
        <v>2563.83</v>
      </c>
      <c r="K44" s="13"/>
      <c r="L44" s="13">
        <v>3263</v>
      </c>
      <c r="M44" s="13"/>
      <c r="N44" s="13">
        <v>1467.93</v>
      </c>
      <c r="O44" s="13"/>
      <c r="P44" s="13">
        <v>6014.11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30" x14ac:dyDescent="0.25">
      <c r="A45" s="4">
        <v>40</v>
      </c>
      <c r="B45" s="5" t="s">
        <v>56</v>
      </c>
      <c r="C45" s="7" t="s">
        <v>171</v>
      </c>
      <c r="D45" s="6" t="s">
        <v>105</v>
      </c>
      <c r="E45" s="3" t="s">
        <v>170</v>
      </c>
      <c r="F45" s="7" t="s">
        <v>136</v>
      </c>
      <c r="G45" s="15"/>
      <c r="H45" s="12"/>
      <c r="I45" s="13"/>
      <c r="J45" s="13"/>
      <c r="K45" s="13"/>
      <c r="L45" s="13"/>
      <c r="M45" s="13"/>
      <c r="N45" s="13">
        <v>160</v>
      </c>
      <c r="O45" s="13"/>
      <c r="P45" s="13"/>
      <c r="Q45" s="13"/>
      <c r="R45" s="13">
        <v>4880.6000000000004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30" x14ac:dyDescent="0.25">
      <c r="A46" s="16">
        <v>41</v>
      </c>
      <c r="B46" s="17" t="s">
        <v>57</v>
      </c>
      <c r="C46" s="20" t="s">
        <v>169</v>
      </c>
      <c r="D46" s="19" t="s">
        <v>127</v>
      </c>
      <c r="E46" s="18" t="s">
        <v>165</v>
      </c>
      <c r="F46" s="20" t="s">
        <v>136</v>
      </c>
      <c r="G46" s="15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30" x14ac:dyDescent="0.25">
      <c r="A47" s="4">
        <v>42</v>
      </c>
      <c r="B47" s="5" t="s">
        <v>58</v>
      </c>
      <c r="C47" s="7" t="s">
        <v>167</v>
      </c>
      <c r="D47" s="6" t="s">
        <v>106</v>
      </c>
      <c r="E47" s="3" t="s">
        <v>168</v>
      </c>
      <c r="F47" s="7" t="s">
        <v>136</v>
      </c>
      <c r="G47" s="15"/>
      <c r="H47" s="12"/>
      <c r="I47" s="13"/>
      <c r="J47" s="13">
        <v>5001</v>
      </c>
      <c r="K47" s="13"/>
      <c r="L47" s="13"/>
      <c r="M47" s="13"/>
      <c r="N47" s="13">
        <v>4526</v>
      </c>
      <c r="O47" s="13"/>
      <c r="P47" s="13">
        <v>3441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30" x14ac:dyDescent="0.25">
      <c r="A48" s="4">
        <v>43</v>
      </c>
      <c r="B48" s="5" t="s">
        <v>59</v>
      </c>
      <c r="C48" s="9" t="s">
        <v>166</v>
      </c>
      <c r="D48" s="6" t="s">
        <v>91</v>
      </c>
      <c r="E48" s="3" t="s">
        <v>165</v>
      </c>
      <c r="F48" s="7" t="s">
        <v>136</v>
      </c>
      <c r="G48" s="15"/>
      <c r="H48" s="12"/>
      <c r="I48" s="13"/>
      <c r="J48" s="13">
        <v>1326</v>
      </c>
      <c r="K48" s="13"/>
      <c r="L48" s="13">
        <v>6084</v>
      </c>
      <c r="M48" s="13"/>
      <c r="N48" s="13">
        <v>225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30" x14ac:dyDescent="0.25">
      <c r="A49" s="4">
        <v>44</v>
      </c>
      <c r="B49" s="5" t="s">
        <v>60</v>
      </c>
      <c r="C49" s="7" t="s">
        <v>163</v>
      </c>
      <c r="D49" s="6" t="s">
        <v>91</v>
      </c>
      <c r="E49" s="3" t="s">
        <v>164</v>
      </c>
      <c r="F49" s="7" t="s">
        <v>136</v>
      </c>
      <c r="G49" s="15"/>
      <c r="H49" s="12"/>
      <c r="I49" s="13"/>
      <c r="J49" s="13">
        <v>1969.22</v>
      </c>
      <c r="K49" s="13"/>
      <c r="L49" s="13">
        <v>1848.2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30" x14ac:dyDescent="0.25">
      <c r="A50" s="11">
        <v>45</v>
      </c>
      <c r="B50" s="5" t="s">
        <v>61</v>
      </c>
      <c r="C50" s="9" t="s">
        <v>162</v>
      </c>
      <c r="D50" s="6" t="s">
        <v>107</v>
      </c>
      <c r="E50" s="3" t="s">
        <v>161</v>
      </c>
      <c r="F50" s="7" t="s">
        <v>136</v>
      </c>
      <c r="G50" s="15"/>
      <c r="H50" s="12"/>
      <c r="I50" s="13"/>
      <c r="J50" s="13"/>
      <c r="K50" s="13"/>
      <c r="L50" s="13">
        <v>4413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30" x14ac:dyDescent="0.25">
      <c r="A51" s="4">
        <v>46</v>
      </c>
      <c r="B51" s="5" t="s">
        <v>62</v>
      </c>
      <c r="C51" s="9" t="s">
        <v>159</v>
      </c>
      <c r="D51" s="6" t="s">
        <v>91</v>
      </c>
      <c r="E51" s="3" t="s">
        <v>160</v>
      </c>
      <c r="F51" s="7" t="s">
        <v>136</v>
      </c>
      <c r="G51" s="15"/>
      <c r="H51" s="12"/>
      <c r="I51" s="13"/>
      <c r="J51" s="13"/>
      <c r="K51" s="13"/>
      <c r="L51" s="13"/>
      <c r="M51" s="13"/>
      <c r="N51" s="13">
        <v>1999112</v>
      </c>
      <c r="O51" s="13"/>
      <c r="P51" s="13"/>
      <c r="Q51" s="13"/>
      <c r="R51" s="13">
        <v>2489990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30" x14ac:dyDescent="0.25">
      <c r="A52" s="134">
        <v>47</v>
      </c>
      <c r="B52" s="5" t="s">
        <v>63</v>
      </c>
      <c r="C52" s="7" t="s">
        <v>157</v>
      </c>
      <c r="D52" s="6" t="s">
        <v>108</v>
      </c>
      <c r="E52" s="3" t="s">
        <v>158</v>
      </c>
      <c r="F52" s="7" t="s">
        <v>130</v>
      </c>
      <c r="G52" s="15"/>
      <c r="H52" s="138">
        <v>12787</v>
      </c>
      <c r="I52" s="13"/>
      <c r="J52" s="138">
        <v>12787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30" x14ac:dyDescent="0.25">
      <c r="A53" s="135"/>
      <c r="B53" s="5" t="s">
        <v>63</v>
      </c>
      <c r="C53" s="7" t="s">
        <v>155</v>
      </c>
      <c r="D53" s="6" t="s">
        <v>108</v>
      </c>
      <c r="E53" s="3" t="s">
        <v>156</v>
      </c>
      <c r="F53" s="7" t="s">
        <v>130</v>
      </c>
      <c r="G53" s="15"/>
      <c r="H53" s="139"/>
      <c r="I53" s="13"/>
      <c r="J53" s="139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30" x14ac:dyDescent="0.25">
      <c r="A54" s="4">
        <v>48</v>
      </c>
      <c r="B54" s="5" t="s">
        <v>64</v>
      </c>
      <c r="C54" s="7" t="s">
        <v>153</v>
      </c>
      <c r="D54" s="6" t="s">
        <v>109</v>
      </c>
      <c r="E54" s="3" t="s">
        <v>154</v>
      </c>
      <c r="F54" s="7" t="s">
        <v>136</v>
      </c>
      <c r="G54" s="15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30" x14ac:dyDescent="0.25">
      <c r="A55" s="4">
        <v>49</v>
      </c>
      <c r="B55" s="5" t="s">
        <v>65</v>
      </c>
      <c r="C55" s="7" t="s">
        <v>151</v>
      </c>
      <c r="D55" s="6" t="s">
        <v>110</v>
      </c>
      <c r="E55" s="3" t="s">
        <v>152</v>
      </c>
      <c r="F55" s="7" t="s">
        <v>130</v>
      </c>
      <c r="G55" s="15"/>
      <c r="H55" s="12"/>
      <c r="I55" s="13"/>
      <c r="J55" s="13"/>
      <c r="K55" s="13"/>
      <c r="L55" s="13"/>
      <c r="M55" s="13"/>
      <c r="N55" s="13">
        <v>30090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30" x14ac:dyDescent="0.25">
      <c r="A56" s="4">
        <v>50</v>
      </c>
      <c r="B56" s="5" t="s">
        <v>66</v>
      </c>
      <c r="C56" s="7" t="s">
        <v>149</v>
      </c>
      <c r="D56" s="6" t="s">
        <v>111</v>
      </c>
      <c r="E56" s="3" t="s">
        <v>150</v>
      </c>
      <c r="F56" s="7" t="s">
        <v>130</v>
      </c>
      <c r="G56" s="15"/>
      <c r="H56" s="12"/>
      <c r="I56" s="13"/>
      <c r="J56" s="13"/>
      <c r="K56" s="13"/>
      <c r="L56" s="13"/>
      <c r="M56" s="13"/>
      <c r="N56" s="13"/>
      <c r="O56" s="13"/>
      <c r="P56" s="13">
        <v>14000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30" x14ac:dyDescent="0.25">
      <c r="A57" s="16">
        <v>51</v>
      </c>
      <c r="B57" s="17" t="s">
        <v>67</v>
      </c>
      <c r="C57" s="20" t="s">
        <v>147</v>
      </c>
      <c r="D57" s="19" t="s">
        <v>112</v>
      </c>
      <c r="E57" s="18" t="s">
        <v>148</v>
      </c>
      <c r="F57" s="20" t="s">
        <v>136</v>
      </c>
      <c r="G57" s="15"/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30" x14ac:dyDescent="0.25">
      <c r="A58" s="4">
        <v>52</v>
      </c>
      <c r="B58" s="5" t="s">
        <v>68</v>
      </c>
      <c r="C58" s="7" t="s">
        <v>145</v>
      </c>
      <c r="D58" s="6" t="s">
        <v>113</v>
      </c>
      <c r="E58" s="3" t="s">
        <v>146</v>
      </c>
      <c r="F58" s="7" t="s">
        <v>136</v>
      </c>
      <c r="G58" s="15"/>
      <c r="H58" s="12"/>
      <c r="I58" s="13"/>
      <c r="J58" s="13"/>
      <c r="K58" s="13"/>
      <c r="L58" s="13"/>
      <c r="M58" s="13"/>
      <c r="N58" s="13">
        <v>12000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30" x14ac:dyDescent="0.25">
      <c r="A59" s="16">
        <v>53</v>
      </c>
      <c r="B59" s="17" t="s">
        <v>69</v>
      </c>
      <c r="C59" s="20">
        <v>70</v>
      </c>
      <c r="D59" s="27" t="s">
        <v>114</v>
      </c>
      <c r="E59" s="18" t="s">
        <v>138</v>
      </c>
      <c r="F59" s="20" t="s">
        <v>136</v>
      </c>
      <c r="G59" s="15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x14ac:dyDescent="0.25">
      <c r="A60" s="4">
        <v>54</v>
      </c>
      <c r="B60" s="5" t="s">
        <v>70</v>
      </c>
      <c r="C60" s="7" t="s">
        <v>144</v>
      </c>
      <c r="D60" s="6" t="s">
        <v>115</v>
      </c>
      <c r="E60" s="3" t="s">
        <v>137</v>
      </c>
      <c r="F60" s="7" t="s">
        <v>130</v>
      </c>
      <c r="G60" s="15"/>
      <c r="H60" s="12"/>
      <c r="I60" s="13"/>
      <c r="J60" s="13"/>
      <c r="K60" s="13"/>
      <c r="L60" s="13"/>
      <c r="M60" s="13"/>
      <c r="N60" s="13"/>
      <c r="O60" s="13"/>
      <c r="P60" s="13">
        <v>1600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30" x14ac:dyDescent="0.25">
      <c r="A61" s="16">
        <v>55</v>
      </c>
      <c r="B61" s="17" t="s">
        <v>71</v>
      </c>
      <c r="C61" s="20" t="s">
        <v>140</v>
      </c>
      <c r="D61" s="19" t="s">
        <v>115</v>
      </c>
      <c r="E61" s="18" t="s">
        <v>135</v>
      </c>
      <c r="F61" s="20" t="s">
        <v>136</v>
      </c>
      <c r="G61" s="15"/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30" x14ac:dyDescent="0.25">
      <c r="A62" s="4">
        <v>56</v>
      </c>
      <c r="B62" s="5" t="s">
        <v>72</v>
      </c>
      <c r="C62" s="7" t="s">
        <v>143</v>
      </c>
      <c r="D62" s="6" t="s">
        <v>91</v>
      </c>
      <c r="E62" s="3" t="s">
        <v>134</v>
      </c>
      <c r="F62" s="7" t="s">
        <v>136</v>
      </c>
      <c r="G62" s="15"/>
      <c r="H62" s="12"/>
      <c r="I62" s="13"/>
      <c r="J62" s="13">
        <v>120671.91</v>
      </c>
      <c r="K62" s="13"/>
      <c r="L62" s="13">
        <v>86595.3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30" x14ac:dyDescent="0.25">
      <c r="A63" s="4">
        <v>57</v>
      </c>
      <c r="B63" s="5" t="s">
        <v>73</v>
      </c>
      <c r="C63" s="7" t="s">
        <v>142</v>
      </c>
      <c r="D63" s="6" t="s">
        <v>116</v>
      </c>
      <c r="E63" s="3" t="s">
        <v>133</v>
      </c>
      <c r="F63" s="7" t="s">
        <v>136</v>
      </c>
      <c r="G63" s="15"/>
      <c r="H63" s="12"/>
      <c r="I63" s="13"/>
      <c r="J63" s="13"/>
      <c r="K63" s="13"/>
      <c r="L63" s="13"/>
      <c r="M63" s="13"/>
      <c r="N63" s="13"/>
      <c r="O63" s="13"/>
      <c r="P63" s="13">
        <v>24225.75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30" x14ac:dyDescent="0.25">
      <c r="A64" s="4">
        <v>58</v>
      </c>
      <c r="B64" s="5" t="s">
        <v>47</v>
      </c>
      <c r="C64" s="7" t="s">
        <v>141</v>
      </c>
      <c r="D64" s="6" t="s">
        <v>117</v>
      </c>
      <c r="E64" s="3" t="s">
        <v>132</v>
      </c>
      <c r="F64" s="7" t="s">
        <v>136</v>
      </c>
      <c r="G64" s="15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>
        <v>19941.849999999999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30" x14ac:dyDescent="0.25">
      <c r="A65" s="4">
        <v>59</v>
      </c>
      <c r="B65" s="5" t="s">
        <v>74</v>
      </c>
      <c r="C65" s="7">
        <v>175</v>
      </c>
      <c r="D65" s="6" t="s">
        <v>118</v>
      </c>
      <c r="E65" s="3" t="s">
        <v>131</v>
      </c>
      <c r="F65" s="7" t="s">
        <v>136</v>
      </c>
      <c r="G65" s="15"/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>
        <v>20130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x14ac:dyDescent="0.25">
      <c r="A66" s="4">
        <v>60</v>
      </c>
      <c r="B66" s="5" t="s">
        <v>75</v>
      </c>
      <c r="C66" s="7" t="s">
        <v>140</v>
      </c>
      <c r="D66" s="6" t="s">
        <v>119</v>
      </c>
      <c r="E66" s="3" t="s">
        <v>129</v>
      </c>
      <c r="F66" s="7" t="s">
        <v>130</v>
      </c>
      <c r="G66" s="15"/>
      <c r="H66" s="12"/>
      <c r="I66" s="13"/>
      <c r="J66" s="13"/>
      <c r="K66" s="13"/>
      <c r="L66" s="13"/>
      <c r="M66" s="13"/>
      <c r="N66" s="13"/>
      <c r="O66" s="13"/>
      <c r="P66" s="13">
        <v>5000</v>
      </c>
      <c r="Q66" s="13"/>
      <c r="R66" s="13">
        <v>5000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30" x14ac:dyDescent="0.25">
      <c r="A67" s="4">
        <v>61</v>
      </c>
      <c r="B67" s="5" t="s">
        <v>76</v>
      </c>
      <c r="C67" s="7" t="s">
        <v>139</v>
      </c>
      <c r="D67" s="6" t="s">
        <v>120</v>
      </c>
      <c r="E67" s="3" t="s">
        <v>128</v>
      </c>
      <c r="F67" s="7" t="s">
        <v>136</v>
      </c>
      <c r="G67" s="15"/>
      <c r="H67" s="12"/>
      <c r="I67" s="13"/>
      <c r="J67" s="13">
        <v>8000</v>
      </c>
      <c r="K67" s="13"/>
      <c r="L67" s="13">
        <v>8000</v>
      </c>
      <c r="M67" s="13"/>
      <c r="N67" s="13">
        <v>8000</v>
      </c>
      <c r="O67" s="13"/>
      <c r="P67" s="13">
        <v>8000</v>
      </c>
      <c r="Q67" s="13"/>
      <c r="R67" s="13">
        <v>8000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x14ac:dyDescent="0.25">
      <c r="J68" s="35">
        <f>SUM(J5:J67)</f>
        <v>12522428.720000001</v>
      </c>
      <c r="K68" s="35">
        <f t="shared" ref="K68:AF68" si="3">SUM(K5:K67)</f>
        <v>0</v>
      </c>
      <c r="L68" s="35">
        <f t="shared" si="3"/>
        <v>11354016.6</v>
      </c>
      <c r="M68" s="35">
        <f t="shared" si="3"/>
        <v>0</v>
      </c>
      <c r="N68" s="35">
        <f t="shared" si="3"/>
        <v>14383179.399999997</v>
      </c>
      <c r="O68" s="35">
        <f t="shared" si="3"/>
        <v>0</v>
      </c>
      <c r="P68" s="35">
        <f t="shared" si="3"/>
        <v>10162298.659999998</v>
      </c>
      <c r="Q68" s="35">
        <f t="shared" si="3"/>
        <v>0</v>
      </c>
      <c r="R68" s="35">
        <f t="shared" si="3"/>
        <v>11580807.639999999</v>
      </c>
      <c r="S68" s="35">
        <f t="shared" si="3"/>
        <v>0</v>
      </c>
      <c r="T68" s="35">
        <f t="shared" si="3"/>
        <v>157471.12</v>
      </c>
      <c r="U68" s="35">
        <f t="shared" si="3"/>
        <v>0</v>
      </c>
      <c r="V68" s="35">
        <f t="shared" si="3"/>
        <v>140948.04</v>
      </c>
      <c r="W68" s="35">
        <f t="shared" si="3"/>
        <v>0</v>
      </c>
      <c r="X68" s="35">
        <f t="shared" si="3"/>
        <v>140948.04</v>
      </c>
      <c r="Y68" s="35">
        <f t="shared" si="3"/>
        <v>0</v>
      </c>
      <c r="Z68" s="35">
        <f t="shared" si="3"/>
        <v>157471.12</v>
      </c>
      <c r="AA68" s="35">
        <f t="shared" si="3"/>
        <v>0</v>
      </c>
      <c r="AB68" s="35">
        <f t="shared" si="3"/>
        <v>140948.04</v>
      </c>
      <c r="AC68" s="35">
        <f t="shared" si="3"/>
        <v>0</v>
      </c>
      <c r="AD68" s="35">
        <f t="shared" si="3"/>
        <v>140948.04</v>
      </c>
      <c r="AE68" s="35">
        <f t="shared" si="3"/>
        <v>0</v>
      </c>
      <c r="AF68" s="35">
        <f t="shared" si="3"/>
        <v>157471.12</v>
      </c>
    </row>
  </sheetData>
  <autoFilter ref="D1:D67"/>
  <mergeCells count="26">
    <mergeCell ref="A35:A36"/>
    <mergeCell ref="B35:B36"/>
    <mergeCell ref="C35:C36"/>
    <mergeCell ref="S3:T3"/>
    <mergeCell ref="J52:J53"/>
    <mergeCell ref="H52:H53"/>
    <mergeCell ref="C3:C4"/>
    <mergeCell ref="D3:D4"/>
    <mergeCell ref="E3:E4"/>
    <mergeCell ref="F3:F4"/>
    <mergeCell ref="B3:B4"/>
    <mergeCell ref="A3:A4"/>
    <mergeCell ref="A52:A53"/>
    <mergeCell ref="AE3:AF3"/>
    <mergeCell ref="A1:AF1"/>
    <mergeCell ref="U3:V3"/>
    <mergeCell ref="W3:X3"/>
    <mergeCell ref="Y3:Z3"/>
    <mergeCell ref="AA3:AB3"/>
    <mergeCell ref="AC3:AD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E1" zoomScaleNormal="100" workbookViewId="0">
      <selection activeCell="F36" sqref="F36"/>
    </sheetView>
  </sheetViews>
  <sheetFormatPr defaultRowHeight="15" x14ac:dyDescent="0.25"/>
  <cols>
    <col min="2" max="2" width="25.42578125" customWidth="1"/>
    <col min="3" max="3" width="59.42578125" bestFit="1" customWidth="1"/>
    <col min="4" max="4" width="26.7109375" customWidth="1"/>
    <col min="5" max="5" width="39.85546875" bestFit="1" customWidth="1"/>
    <col min="6" max="6" width="20.7109375" bestFit="1" customWidth="1"/>
    <col min="7" max="7" width="12" customWidth="1"/>
    <col min="8" max="8" width="28.28515625" bestFit="1" customWidth="1"/>
    <col min="9" max="9" width="9.5703125" customWidth="1"/>
  </cols>
  <sheetData>
    <row r="1" spans="1:13" x14ac:dyDescent="0.25">
      <c r="A1" s="23"/>
      <c r="B1" s="23"/>
      <c r="C1" s="23"/>
      <c r="D1" s="23"/>
      <c r="E1" s="23"/>
      <c r="F1" s="23"/>
      <c r="G1" s="23"/>
      <c r="H1" s="23"/>
      <c r="I1" s="141" t="s">
        <v>215</v>
      </c>
      <c r="J1" s="141"/>
      <c r="K1" s="141"/>
      <c r="L1" s="141"/>
      <c r="M1" s="141" t="s">
        <v>225</v>
      </c>
    </row>
    <row r="2" spans="1:13" x14ac:dyDescent="0.25">
      <c r="A2" s="23" t="s">
        <v>211</v>
      </c>
      <c r="B2" s="23" t="s">
        <v>314</v>
      </c>
      <c r="C2" s="23" t="s">
        <v>212</v>
      </c>
      <c r="D2" s="23" t="s">
        <v>315</v>
      </c>
      <c r="E2" s="23" t="s">
        <v>237</v>
      </c>
      <c r="F2" s="23" t="s">
        <v>213</v>
      </c>
      <c r="G2" s="23" t="s">
        <v>222</v>
      </c>
      <c r="H2" s="23" t="s">
        <v>214</v>
      </c>
      <c r="I2" s="23" t="s">
        <v>216</v>
      </c>
      <c r="J2" s="23" t="s">
        <v>217</v>
      </c>
      <c r="K2" s="23" t="s">
        <v>218</v>
      </c>
      <c r="L2" s="23" t="s">
        <v>219</v>
      </c>
      <c r="M2" s="141"/>
    </row>
    <row r="3" spans="1:13" x14ac:dyDescent="0.25">
      <c r="A3" s="23">
        <v>1</v>
      </c>
      <c r="B3" s="23" t="s">
        <v>313</v>
      </c>
      <c r="C3" s="23" t="s">
        <v>220</v>
      </c>
      <c r="D3" s="23" t="s">
        <v>317</v>
      </c>
      <c r="E3" s="28" t="s">
        <v>238</v>
      </c>
      <c r="F3" s="23" t="s">
        <v>221</v>
      </c>
      <c r="G3" s="24">
        <v>41640</v>
      </c>
      <c r="H3" s="23" t="s">
        <v>223</v>
      </c>
      <c r="I3" s="23">
        <f>913.83*3</f>
        <v>2741.4900000000002</v>
      </c>
      <c r="J3" s="23">
        <f>I3</f>
        <v>2741.4900000000002</v>
      </c>
      <c r="K3" s="23">
        <f>J3</f>
        <v>2741.4900000000002</v>
      </c>
      <c r="L3" s="23">
        <f>K3</f>
        <v>2741.4900000000002</v>
      </c>
      <c r="M3" s="23" t="s">
        <v>224</v>
      </c>
    </row>
    <row r="4" spans="1:13" x14ac:dyDescent="0.25">
      <c r="A4" s="23">
        <v>2</v>
      </c>
      <c r="B4" s="23" t="s">
        <v>306</v>
      </c>
      <c r="C4" s="23" t="s">
        <v>227</v>
      </c>
      <c r="D4" s="23" t="s">
        <v>317</v>
      </c>
      <c r="E4" s="28" t="s">
        <v>239</v>
      </c>
      <c r="F4" s="23" t="s">
        <v>226</v>
      </c>
      <c r="G4" s="24">
        <v>41578</v>
      </c>
      <c r="H4" s="23" t="s">
        <v>228</v>
      </c>
      <c r="I4" s="23"/>
      <c r="J4" s="23"/>
      <c r="K4" s="23"/>
      <c r="L4" s="23"/>
      <c r="M4" s="23"/>
    </row>
    <row r="5" spans="1:13" x14ac:dyDescent="0.25">
      <c r="A5" s="23">
        <v>3</v>
      </c>
      <c r="B5" s="23" t="s">
        <v>307</v>
      </c>
      <c r="C5" s="23" t="s">
        <v>231</v>
      </c>
      <c r="D5" s="29" t="s">
        <v>316</v>
      </c>
      <c r="E5" s="28" t="s">
        <v>240</v>
      </c>
      <c r="F5" s="23" t="s">
        <v>229</v>
      </c>
      <c r="G5" s="24">
        <v>40598</v>
      </c>
      <c r="H5" s="36" t="s">
        <v>329</v>
      </c>
      <c r="I5" s="23"/>
      <c r="J5" s="23"/>
      <c r="K5" s="23"/>
      <c r="L5" s="23"/>
      <c r="M5" s="23"/>
    </row>
    <row r="6" spans="1:13" x14ac:dyDescent="0.25">
      <c r="A6" s="23">
        <v>4</v>
      </c>
      <c r="B6" s="23" t="s">
        <v>313</v>
      </c>
      <c r="C6" s="23" t="s">
        <v>232</v>
      </c>
      <c r="D6" s="23" t="s">
        <v>317</v>
      </c>
      <c r="E6" s="28" t="s">
        <v>241</v>
      </c>
      <c r="F6" s="23" t="s">
        <v>233</v>
      </c>
      <c r="G6" s="24">
        <v>41639</v>
      </c>
      <c r="H6" s="23"/>
      <c r="I6" s="23">
        <v>3700</v>
      </c>
      <c r="J6" s="23"/>
      <c r="K6" s="23"/>
      <c r="L6" s="23"/>
      <c r="M6" s="23" t="s">
        <v>224</v>
      </c>
    </row>
    <row r="7" spans="1:13" x14ac:dyDescent="0.25">
      <c r="A7" s="23">
        <v>5</v>
      </c>
      <c r="B7" s="23" t="s">
        <v>313</v>
      </c>
      <c r="C7" s="23" t="s">
        <v>236</v>
      </c>
      <c r="D7" s="23" t="s">
        <v>316</v>
      </c>
      <c r="E7" s="28" t="s">
        <v>242</v>
      </c>
      <c r="F7" s="23" t="s">
        <v>234</v>
      </c>
      <c r="G7" s="24">
        <v>41275</v>
      </c>
      <c r="H7" s="23" t="s">
        <v>235</v>
      </c>
      <c r="I7" s="23"/>
      <c r="J7" s="23"/>
      <c r="K7" s="23"/>
      <c r="L7" s="23"/>
      <c r="M7" s="23"/>
    </row>
    <row r="8" spans="1:13" x14ac:dyDescent="0.25">
      <c r="A8" s="23">
        <v>6</v>
      </c>
      <c r="B8" s="23" t="s">
        <v>311</v>
      </c>
      <c r="C8" s="29" t="s">
        <v>243</v>
      </c>
      <c r="D8" s="29" t="s">
        <v>316</v>
      </c>
      <c r="E8" s="28" t="s">
        <v>244</v>
      </c>
      <c r="F8" s="23" t="s">
        <v>245</v>
      </c>
      <c r="G8" s="24">
        <v>41415</v>
      </c>
      <c r="H8" s="23" t="s">
        <v>246</v>
      </c>
      <c r="I8" s="23"/>
      <c r="J8" s="23"/>
      <c r="K8" s="23"/>
      <c r="L8" s="23"/>
      <c r="M8" s="23"/>
    </row>
    <row r="9" spans="1:13" x14ac:dyDescent="0.25">
      <c r="A9" s="23">
        <v>7</v>
      </c>
      <c r="B9" s="23" t="s">
        <v>306</v>
      </c>
      <c r="C9" s="23" t="s">
        <v>247</v>
      </c>
      <c r="D9" s="29" t="s">
        <v>316</v>
      </c>
      <c r="E9" s="23" t="s">
        <v>248</v>
      </c>
      <c r="F9" s="23" t="s">
        <v>249</v>
      </c>
      <c r="G9" s="24">
        <v>41415</v>
      </c>
      <c r="H9" s="23" t="s">
        <v>246</v>
      </c>
      <c r="I9" s="23"/>
      <c r="J9" s="23"/>
      <c r="K9" s="23"/>
      <c r="L9" s="23"/>
      <c r="M9" s="23"/>
    </row>
    <row r="10" spans="1:13" x14ac:dyDescent="0.25">
      <c r="A10" s="23">
        <v>8</v>
      </c>
      <c r="B10" s="23" t="s">
        <v>312</v>
      </c>
      <c r="C10" s="23" t="s">
        <v>250</v>
      </c>
      <c r="D10" s="29" t="s">
        <v>316</v>
      </c>
      <c r="E10" s="28" t="s">
        <v>251</v>
      </c>
      <c r="F10" s="23" t="s">
        <v>252</v>
      </c>
      <c r="G10" s="24">
        <v>40848</v>
      </c>
      <c r="H10" s="23" t="s">
        <v>246</v>
      </c>
      <c r="I10" s="23"/>
      <c r="J10" s="23"/>
      <c r="K10" s="23"/>
      <c r="L10" s="23"/>
      <c r="M10" s="23"/>
    </row>
    <row r="11" spans="1:13" x14ac:dyDescent="0.25">
      <c r="A11" s="23">
        <v>9</v>
      </c>
      <c r="B11" s="23" t="s">
        <v>307</v>
      </c>
      <c r="C11" s="23" t="s">
        <v>254</v>
      </c>
      <c r="D11" s="29" t="s">
        <v>316</v>
      </c>
      <c r="E11" s="28" t="s">
        <v>253</v>
      </c>
      <c r="F11" s="23" t="s">
        <v>255</v>
      </c>
      <c r="G11" s="24">
        <v>39811</v>
      </c>
      <c r="H11" s="23" t="s">
        <v>246</v>
      </c>
      <c r="I11" s="23"/>
      <c r="J11" s="23"/>
      <c r="K11" s="23"/>
      <c r="L11" s="23"/>
      <c r="M11" s="23"/>
    </row>
    <row r="12" spans="1:13" x14ac:dyDescent="0.25">
      <c r="A12" s="23">
        <v>10</v>
      </c>
      <c r="B12" s="23" t="s">
        <v>307</v>
      </c>
      <c r="C12" s="23" t="s">
        <v>304</v>
      </c>
      <c r="D12" s="29" t="s">
        <v>316</v>
      </c>
      <c r="E12" s="28" t="s">
        <v>253</v>
      </c>
      <c r="F12" s="23" t="s">
        <v>303</v>
      </c>
      <c r="G12" s="24">
        <v>39606</v>
      </c>
      <c r="H12" s="23" t="s">
        <v>246</v>
      </c>
      <c r="I12" s="23"/>
      <c r="J12" s="23"/>
      <c r="K12" s="23"/>
      <c r="L12" s="23"/>
      <c r="M12" s="23"/>
    </row>
    <row r="13" spans="1:13" x14ac:dyDescent="0.25">
      <c r="A13" s="23">
        <v>11</v>
      </c>
      <c r="B13" s="23" t="s">
        <v>310</v>
      </c>
      <c r="C13" s="23" t="s">
        <v>256</v>
      </c>
      <c r="D13" s="29" t="s">
        <v>316</v>
      </c>
      <c r="E13" s="28" t="s">
        <v>257</v>
      </c>
      <c r="F13" s="23" t="s">
        <v>258</v>
      </c>
      <c r="G13" s="24">
        <v>41283</v>
      </c>
      <c r="H13" s="23" t="s">
        <v>246</v>
      </c>
      <c r="I13" s="23"/>
      <c r="J13" s="23"/>
      <c r="K13" s="23"/>
      <c r="L13" s="23"/>
      <c r="M13" s="23"/>
    </row>
    <row r="14" spans="1:13" x14ac:dyDescent="0.25">
      <c r="A14" s="23">
        <v>12</v>
      </c>
      <c r="B14" s="23" t="s">
        <v>310</v>
      </c>
      <c r="C14" s="23" t="s">
        <v>259</v>
      </c>
      <c r="D14" s="23" t="s">
        <v>317</v>
      </c>
      <c r="E14" s="28" t="s">
        <v>260</v>
      </c>
      <c r="F14" s="23" t="s">
        <v>261</v>
      </c>
      <c r="G14" s="24">
        <v>40144</v>
      </c>
      <c r="H14" s="23" t="s">
        <v>262</v>
      </c>
      <c r="I14" s="23"/>
      <c r="J14" s="23"/>
      <c r="K14" s="23"/>
      <c r="L14" s="23"/>
      <c r="M14" s="23"/>
    </row>
    <row r="15" spans="1:13" x14ac:dyDescent="0.25">
      <c r="A15" s="23">
        <v>13</v>
      </c>
      <c r="B15" s="23" t="s">
        <v>312</v>
      </c>
      <c r="C15" s="23" t="s">
        <v>263</v>
      </c>
      <c r="D15" s="29" t="s">
        <v>316</v>
      </c>
      <c r="E15" s="28" t="s">
        <v>264</v>
      </c>
      <c r="F15" s="23" t="s">
        <v>265</v>
      </c>
      <c r="G15" s="24">
        <v>40087</v>
      </c>
      <c r="H15" s="23" t="s">
        <v>246</v>
      </c>
      <c r="I15" s="23"/>
      <c r="J15" s="23"/>
      <c r="K15" s="23"/>
      <c r="L15" s="23"/>
      <c r="M15" s="23"/>
    </row>
    <row r="16" spans="1:13" x14ac:dyDescent="0.25">
      <c r="A16" s="23">
        <v>14</v>
      </c>
      <c r="B16" s="23" t="s">
        <v>313</v>
      </c>
      <c r="C16" s="23" t="s">
        <v>267</v>
      </c>
      <c r="D16" s="29" t="s">
        <v>316</v>
      </c>
      <c r="E16" s="28" t="s">
        <v>266</v>
      </c>
      <c r="F16" s="23" t="s">
        <v>268</v>
      </c>
      <c r="G16" s="24">
        <v>40269</v>
      </c>
      <c r="H16" s="23" t="s">
        <v>246</v>
      </c>
      <c r="I16" s="23"/>
      <c r="J16" s="23"/>
      <c r="K16" s="23"/>
      <c r="L16" s="23"/>
      <c r="M16" s="23"/>
    </row>
    <row r="17" spans="1:13" x14ac:dyDescent="0.25">
      <c r="A17" s="23">
        <v>15</v>
      </c>
      <c r="B17" s="23" t="s">
        <v>309</v>
      </c>
      <c r="C17" s="23" t="s">
        <v>269</v>
      </c>
      <c r="D17" s="23" t="s">
        <v>318</v>
      </c>
      <c r="E17" s="28" t="s">
        <v>270</v>
      </c>
      <c r="F17" s="23" t="s">
        <v>140</v>
      </c>
      <c r="G17" s="24">
        <v>38188</v>
      </c>
      <c r="H17" s="24" t="s">
        <v>271</v>
      </c>
      <c r="I17" s="23">
        <f>146320</f>
        <v>146320</v>
      </c>
      <c r="J17" s="23">
        <f>I17</f>
        <v>146320</v>
      </c>
      <c r="K17" s="23">
        <f>J17</f>
        <v>146320</v>
      </c>
      <c r="L17" s="23">
        <f>K17</f>
        <v>146320</v>
      </c>
      <c r="M17" s="23" t="s">
        <v>272</v>
      </c>
    </row>
    <row r="18" spans="1:13" x14ac:dyDescent="0.25">
      <c r="A18" s="23">
        <v>16</v>
      </c>
      <c r="B18" s="23" t="s">
        <v>313</v>
      </c>
      <c r="C18" s="23" t="s">
        <v>274</v>
      </c>
      <c r="D18" s="29" t="s">
        <v>316</v>
      </c>
      <c r="E18" s="28" t="s">
        <v>273</v>
      </c>
      <c r="F18" s="23" t="s">
        <v>275</v>
      </c>
      <c r="G18" s="24">
        <v>40026</v>
      </c>
      <c r="H18" s="23" t="s">
        <v>230</v>
      </c>
      <c r="I18" s="23"/>
      <c r="J18" s="23"/>
      <c r="K18" s="23"/>
      <c r="L18" s="23"/>
      <c r="M18" s="23"/>
    </row>
    <row r="19" spans="1:13" x14ac:dyDescent="0.25">
      <c r="A19" s="23">
        <v>17</v>
      </c>
      <c r="B19" s="23" t="s">
        <v>313</v>
      </c>
      <c r="C19" s="23" t="s">
        <v>274</v>
      </c>
      <c r="D19" s="29" t="s">
        <v>316</v>
      </c>
      <c r="E19" s="28" t="s">
        <v>276</v>
      </c>
      <c r="F19" s="23" t="s">
        <v>140</v>
      </c>
      <c r="G19" s="24">
        <v>40353</v>
      </c>
      <c r="H19" s="23" t="s">
        <v>230</v>
      </c>
      <c r="I19" s="23"/>
      <c r="J19" s="23"/>
      <c r="K19" s="23"/>
      <c r="L19" s="23"/>
      <c r="M19" s="23"/>
    </row>
    <row r="20" spans="1:13" x14ac:dyDescent="0.25">
      <c r="A20" s="23">
        <v>18</v>
      </c>
      <c r="B20" s="23" t="s">
        <v>313</v>
      </c>
      <c r="C20" s="23" t="s">
        <v>274</v>
      </c>
      <c r="D20" s="29" t="s">
        <v>316</v>
      </c>
      <c r="E20" s="28" t="s">
        <v>277</v>
      </c>
      <c r="F20" s="23" t="s">
        <v>278</v>
      </c>
      <c r="G20" s="24">
        <v>40886</v>
      </c>
      <c r="H20" s="23" t="s">
        <v>230</v>
      </c>
      <c r="I20" s="23"/>
      <c r="J20" s="23"/>
      <c r="K20" s="23"/>
      <c r="L20" s="23"/>
      <c r="M20" s="23"/>
    </row>
    <row r="21" spans="1:13" x14ac:dyDescent="0.25">
      <c r="A21" s="23">
        <v>19</v>
      </c>
      <c r="B21" s="23" t="s">
        <v>313</v>
      </c>
      <c r="C21" s="23" t="s">
        <v>279</v>
      </c>
      <c r="D21" s="29" t="s">
        <v>316</v>
      </c>
      <c r="E21" s="28" t="s">
        <v>277</v>
      </c>
      <c r="F21" s="23" t="s">
        <v>280</v>
      </c>
      <c r="G21" s="24">
        <v>40891</v>
      </c>
      <c r="H21" s="23" t="s">
        <v>246</v>
      </c>
      <c r="I21" s="23"/>
      <c r="J21" s="23"/>
      <c r="K21" s="23"/>
      <c r="L21" s="23"/>
      <c r="M21" s="23"/>
    </row>
    <row r="22" spans="1:13" x14ac:dyDescent="0.25">
      <c r="A22" s="23">
        <v>20</v>
      </c>
      <c r="B22" s="23" t="s">
        <v>313</v>
      </c>
      <c r="C22" s="23" t="s">
        <v>281</v>
      </c>
      <c r="D22" s="29" t="s">
        <v>316</v>
      </c>
      <c r="E22" s="28" t="s">
        <v>282</v>
      </c>
      <c r="F22" s="23" t="s">
        <v>283</v>
      </c>
      <c r="G22" s="24">
        <v>40568</v>
      </c>
      <c r="H22" s="23" t="s">
        <v>230</v>
      </c>
      <c r="I22" s="23"/>
      <c r="J22" s="23"/>
      <c r="K22" s="23"/>
      <c r="L22" s="23"/>
      <c r="M22" s="23"/>
    </row>
    <row r="23" spans="1:13" x14ac:dyDescent="0.25">
      <c r="A23" s="23">
        <v>21</v>
      </c>
      <c r="B23" s="23" t="s">
        <v>313</v>
      </c>
      <c r="C23" s="23" t="s">
        <v>284</v>
      </c>
      <c r="D23" s="29" t="s">
        <v>316</v>
      </c>
      <c r="E23" s="28" t="s">
        <v>285</v>
      </c>
      <c r="F23" s="23" t="s">
        <v>286</v>
      </c>
      <c r="G23" s="24">
        <v>41201</v>
      </c>
      <c r="H23" s="23" t="s">
        <v>246</v>
      </c>
      <c r="I23" s="23"/>
      <c r="J23" s="23"/>
      <c r="K23" s="23"/>
      <c r="L23" s="23"/>
      <c r="M23" s="23"/>
    </row>
    <row r="24" spans="1:13" x14ac:dyDescent="0.25">
      <c r="A24" s="23">
        <v>22</v>
      </c>
      <c r="B24" s="23" t="s">
        <v>313</v>
      </c>
      <c r="C24" s="23" t="s">
        <v>287</v>
      </c>
      <c r="D24" s="29" t="s">
        <v>316</v>
      </c>
      <c r="E24" s="28" t="s">
        <v>288</v>
      </c>
      <c r="F24" s="23" t="s">
        <v>289</v>
      </c>
      <c r="G24" s="24">
        <v>40201</v>
      </c>
      <c r="H24" s="23" t="s">
        <v>246</v>
      </c>
      <c r="I24" s="23"/>
      <c r="J24" s="23"/>
      <c r="K24" s="23"/>
      <c r="L24" s="23"/>
      <c r="M24" s="23"/>
    </row>
    <row r="25" spans="1:13" x14ac:dyDescent="0.25">
      <c r="A25" s="23">
        <v>23</v>
      </c>
      <c r="B25" s="23" t="s">
        <v>313</v>
      </c>
      <c r="C25" s="23" t="s">
        <v>290</v>
      </c>
      <c r="D25" s="23" t="s">
        <v>318</v>
      </c>
      <c r="E25" s="28" t="s">
        <v>288</v>
      </c>
      <c r="F25" s="23" t="s">
        <v>291</v>
      </c>
      <c r="G25" s="24">
        <v>41306</v>
      </c>
      <c r="H25" s="23" t="s">
        <v>228</v>
      </c>
      <c r="I25" s="23"/>
      <c r="J25" s="23"/>
      <c r="K25" s="23"/>
      <c r="L25" s="23"/>
      <c r="M25" s="23"/>
    </row>
    <row r="26" spans="1:13" x14ac:dyDescent="0.25">
      <c r="A26" s="23">
        <v>24</v>
      </c>
      <c r="B26" s="23" t="s">
        <v>313</v>
      </c>
      <c r="C26" s="23" t="s">
        <v>292</v>
      </c>
      <c r="D26" s="23" t="s">
        <v>318</v>
      </c>
      <c r="E26" s="28" t="s">
        <v>288</v>
      </c>
      <c r="F26" s="23" t="s">
        <v>293</v>
      </c>
      <c r="G26" s="24">
        <v>41541</v>
      </c>
      <c r="H26" s="24" t="s">
        <v>294</v>
      </c>
      <c r="I26" s="23"/>
      <c r="J26" s="23"/>
      <c r="K26" s="23"/>
      <c r="L26" s="23"/>
      <c r="M26" s="23"/>
    </row>
    <row r="27" spans="1:13" x14ac:dyDescent="0.25">
      <c r="A27" s="23">
        <v>25</v>
      </c>
      <c r="B27" s="23" t="s">
        <v>308</v>
      </c>
      <c r="C27" s="23" t="s">
        <v>296</v>
      </c>
      <c r="D27" s="23" t="s">
        <v>317</v>
      </c>
      <c r="E27" s="28" t="s">
        <v>295</v>
      </c>
      <c r="F27" s="23" t="s">
        <v>298</v>
      </c>
      <c r="G27" s="24">
        <v>41618</v>
      </c>
      <c r="H27" s="23" t="s">
        <v>297</v>
      </c>
      <c r="I27" s="23"/>
      <c r="J27" s="23"/>
      <c r="K27" s="23"/>
      <c r="L27" s="23">
        <v>15400</v>
      </c>
      <c r="M27" s="23" t="s">
        <v>224</v>
      </c>
    </row>
    <row r="28" spans="1:13" x14ac:dyDescent="0.25">
      <c r="A28" s="23">
        <v>26</v>
      </c>
      <c r="B28" s="23" t="s">
        <v>308</v>
      </c>
      <c r="C28" s="23" t="s">
        <v>296</v>
      </c>
      <c r="D28" s="23" t="s">
        <v>317</v>
      </c>
      <c r="E28" s="28" t="s">
        <v>295</v>
      </c>
      <c r="F28" s="23" t="s">
        <v>299</v>
      </c>
      <c r="G28" s="24">
        <v>41618</v>
      </c>
      <c r="H28" s="23" t="s">
        <v>297</v>
      </c>
      <c r="I28" s="23"/>
      <c r="J28" s="23"/>
      <c r="K28" s="23"/>
      <c r="L28" s="23">
        <v>4200</v>
      </c>
      <c r="M28" s="23" t="s">
        <v>224</v>
      </c>
    </row>
    <row r="29" spans="1:13" x14ac:dyDescent="0.25">
      <c r="A29" s="23">
        <v>27</v>
      </c>
      <c r="B29" s="23" t="s">
        <v>310</v>
      </c>
      <c r="C29" s="23" t="s">
        <v>302</v>
      </c>
      <c r="D29" s="23" t="s">
        <v>317</v>
      </c>
      <c r="E29" s="28" t="s">
        <v>301</v>
      </c>
      <c r="F29" s="23" t="s">
        <v>300</v>
      </c>
      <c r="G29" s="24">
        <v>41627</v>
      </c>
      <c r="H29" s="23" t="s">
        <v>297</v>
      </c>
      <c r="I29" s="23"/>
      <c r="J29" s="23"/>
      <c r="K29" s="23"/>
      <c r="L29" s="23"/>
      <c r="M29" s="23"/>
    </row>
    <row r="30" spans="1:13" x14ac:dyDescent="0.25">
      <c r="A30" s="23">
        <v>28</v>
      </c>
      <c r="B30" t="s">
        <v>313</v>
      </c>
      <c r="C30" s="30" t="s">
        <v>319</v>
      </c>
      <c r="D30" s="30" t="s">
        <v>317</v>
      </c>
      <c r="E30" s="30" t="s">
        <v>321</v>
      </c>
      <c r="F30" s="30" t="s">
        <v>320</v>
      </c>
      <c r="G30" s="33">
        <v>41624</v>
      </c>
      <c r="H30" s="30" t="s">
        <v>322</v>
      </c>
    </row>
    <row r="31" spans="1:13" x14ac:dyDescent="0.25">
      <c r="A31" s="23">
        <v>29</v>
      </c>
      <c r="B31" t="s">
        <v>311</v>
      </c>
      <c r="C31" s="30" t="s">
        <v>324</v>
      </c>
      <c r="D31" s="30" t="s">
        <v>317</v>
      </c>
      <c r="E31" s="30" t="s">
        <v>45</v>
      </c>
      <c r="F31" s="30" t="s">
        <v>323</v>
      </c>
      <c r="G31" s="33">
        <v>41648</v>
      </c>
      <c r="H31" s="30" t="s">
        <v>325</v>
      </c>
    </row>
    <row r="32" spans="1:13" x14ac:dyDescent="0.25">
      <c r="A32" s="23">
        <v>30</v>
      </c>
      <c r="B32" t="s">
        <v>310</v>
      </c>
      <c r="C32" s="30" t="s">
        <v>327</v>
      </c>
      <c r="D32" s="30" t="s">
        <v>318</v>
      </c>
      <c r="E32" s="30" t="s">
        <v>328</v>
      </c>
      <c r="F32" s="30" t="s">
        <v>326</v>
      </c>
      <c r="G32" s="33">
        <v>41638</v>
      </c>
      <c r="H32" s="30" t="s">
        <v>297</v>
      </c>
    </row>
    <row r="33" spans="3:13" x14ac:dyDescent="0.25">
      <c r="C33" s="31"/>
      <c r="D33" s="31"/>
      <c r="E33" s="34"/>
    </row>
    <row r="34" spans="3:13" x14ac:dyDescent="0.25">
      <c r="C34" s="31"/>
      <c r="D34" s="31"/>
      <c r="E34" s="34"/>
    </row>
    <row r="35" spans="3:13" x14ac:dyDescent="0.25">
      <c r="C35" s="31"/>
      <c r="D35" s="31"/>
      <c r="E35" s="37"/>
      <c r="F35" s="37"/>
      <c r="G35" s="37"/>
      <c r="H35" s="37"/>
      <c r="I35" s="37"/>
      <c r="J35" s="37"/>
      <c r="K35" s="37"/>
      <c r="L35" s="37"/>
      <c r="M35" s="37"/>
    </row>
    <row r="36" spans="3:13" x14ac:dyDescent="0.25">
      <c r="C36" s="31"/>
      <c r="D36" s="31"/>
      <c r="E36" s="37"/>
      <c r="F36" s="37"/>
      <c r="G36" s="37"/>
      <c r="H36" s="37"/>
      <c r="I36" s="37"/>
      <c r="J36" s="37"/>
      <c r="K36" s="37"/>
      <c r="L36" s="37"/>
      <c r="M36" s="37"/>
    </row>
    <row r="37" spans="3:13" x14ac:dyDescent="0.25">
      <c r="C37" s="31"/>
      <c r="D37" s="31"/>
      <c r="E37" s="37"/>
      <c r="F37" s="37"/>
      <c r="G37" s="37"/>
      <c r="H37" s="37"/>
      <c r="I37" s="37"/>
      <c r="J37" s="37"/>
      <c r="K37" s="37"/>
      <c r="L37" s="37"/>
      <c r="M37" s="37"/>
    </row>
    <row r="38" spans="3:13" x14ac:dyDescent="0.25">
      <c r="C38" s="31"/>
      <c r="D38" s="31"/>
      <c r="E38" s="37"/>
      <c r="F38" s="37"/>
      <c r="G38" s="37"/>
      <c r="H38" s="37"/>
      <c r="I38" s="37"/>
      <c r="J38" s="37"/>
      <c r="K38" s="37"/>
      <c r="L38" s="37"/>
      <c r="M38" s="37"/>
    </row>
    <row r="39" spans="3:13" x14ac:dyDescent="0.25">
      <c r="C39" s="31"/>
      <c r="D39" s="31"/>
      <c r="E39" s="34"/>
    </row>
    <row r="40" spans="3:13" x14ac:dyDescent="0.25">
      <c r="C40" s="31"/>
      <c r="D40" s="31"/>
      <c r="E40" s="34"/>
    </row>
    <row r="41" spans="3:13" x14ac:dyDescent="0.25">
      <c r="C41" s="31"/>
      <c r="D41" s="31"/>
    </row>
    <row r="42" spans="3:13" x14ac:dyDescent="0.25">
      <c r="C42" s="31"/>
      <c r="D42" s="31"/>
    </row>
    <row r="43" spans="3:13" x14ac:dyDescent="0.25">
      <c r="C43" s="31"/>
      <c r="D43" s="31"/>
    </row>
    <row r="44" spans="3:13" x14ac:dyDescent="0.25">
      <c r="C44" s="31"/>
      <c r="D44" s="31"/>
    </row>
    <row r="45" spans="3:13" x14ac:dyDescent="0.25">
      <c r="C45" s="31"/>
      <c r="D45" s="31"/>
    </row>
    <row r="49" spans="2:2" x14ac:dyDescent="0.25">
      <c r="B49" s="32"/>
    </row>
  </sheetData>
  <autoFilter ref="D1:D29"/>
  <mergeCells count="2">
    <mergeCell ref="I1:L1"/>
    <mergeCell ref="M1:M2"/>
  </mergeCells>
  <dataValidations count="1">
    <dataValidation type="list" allowBlank="1" showInputMessage="1" showErrorMessage="1" sqref="B3:B48">
      <formula1>виды_затрат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32"/>
  <sheetViews>
    <sheetView tabSelected="1" view="pageBreakPreview" topLeftCell="A16" zoomScaleNormal="100" zoomScaleSheetLayoutView="100" workbookViewId="0">
      <selection activeCell="H28" sqref="H28"/>
    </sheetView>
  </sheetViews>
  <sheetFormatPr defaultRowHeight="15" x14ac:dyDescent="0.25"/>
  <cols>
    <col min="1" max="1" width="5.28515625" customWidth="1"/>
    <col min="2" max="2" width="21.7109375" bestFit="1" customWidth="1"/>
    <col min="3" max="3" width="23.7109375" customWidth="1"/>
    <col min="4" max="4" width="16.7109375" customWidth="1"/>
    <col min="5" max="5" width="16.5703125" customWidth="1"/>
    <col min="6" max="6" width="16.42578125" customWidth="1"/>
    <col min="7" max="7" width="15.5703125" style="149" customWidth="1"/>
    <col min="8" max="8" width="10.140625" style="149" customWidth="1"/>
    <col min="9" max="9" width="9.140625" style="149" customWidth="1"/>
    <col min="10" max="10" width="9.7109375" style="149" customWidth="1"/>
    <col min="11" max="11" width="10" style="149" customWidth="1"/>
  </cols>
  <sheetData>
    <row r="3" spans="1:11" s="94" customFormat="1" ht="18" x14ac:dyDescent="0.25">
      <c r="A3" s="142" t="s">
        <v>622</v>
      </c>
      <c r="B3" s="142"/>
      <c r="C3" s="142"/>
      <c r="D3" s="142"/>
      <c r="E3" s="142"/>
      <c r="F3" s="142"/>
      <c r="G3" s="142"/>
      <c r="H3" s="142"/>
      <c r="I3" s="142"/>
      <c r="J3" s="93"/>
      <c r="K3" s="93"/>
    </row>
    <row r="4" spans="1:11" s="94" customFormat="1" ht="13.5" thickBot="1" x14ac:dyDescent="0.25">
      <c r="A4" s="95"/>
      <c r="B4" s="96"/>
      <c r="C4" s="96"/>
      <c r="D4" s="96"/>
      <c r="E4" s="96"/>
      <c r="F4" s="96"/>
      <c r="G4" s="150"/>
      <c r="H4" s="150"/>
      <c r="I4" s="97"/>
      <c r="J4" s="93"/>
      <c r="K4" s="93"/>
    </row>
    <row r="5" spans="1:11" ht="68.25" thickBot="1" x14ac:dyDescent="0.3">
      <c r="A5" s="106" t="s">
        <v>14</v>
      </c>
      <c r="B5" s="107" t="s">
        <v>584</v>
      </c>
      <c r="C5" s="107" t="s">
        <v>585</v>
      </c>
      <c r="D5" s="107" t="s">
        <v>586</v>
      </c>
      <c r="E5" s="107" t="s">
        <v>587</v>
      </c>
      <c r="F5" s="107" t="s">
        <v>588</v>
      </c>
      <c r="G5" s="107" t="s">
        <v>650</v>
      </c>
      <c r="H5" s="107" t="s">
        <v>589</v>
      </c>
      <c r="I5" s="107" t="s">
        <v>590</v>
      </c>
      <c r="J5" s="107" t="s">
        <v>591</v>
      </c>
      <c r="K5" s="107" t="s">
        <v>592</v>
      </c>
    </row>
    <row r="6" spans="1:11" s="105" customFormat="1" x14ac:dyDescent="0.25">
      <c r="A6" s="146" t="s">
        <v>305</v>
      </c>
      <c r="B6" s="147"/>
      <c r="C6" s="147"/>
      <c r="D6" s="147"/>
      <c r="E6" s="148"/>
      <c r="F6" s="148"/>
      <c r="G6" s="151">
        <f>SUM(G7:G32)</f>
        <v>14732.632867140001</v>
      </c>
      <c r="H6" s="155"/>
      <c r="I6" s="128"/>
      <c r="J6" s="128"/>
      <c r="K6" s="128"/>
    </row>
    <row r="7" spans="1:11" ht="23.25" thickBot="1" x14ac:dyDescent="0.3">
      <c r="A7" s="108">
        <v>1</v>
      </c>
      <c r="B7" s="99" t="s">
        <v>594</v>
      </c>
      <c r="C7" s="109" t="s">
        <v>595</v>
      </c>
      <c r="D7" s="110" t="s">
        <v>596</v>
      </c>
      <c r="E7" s="111" t="s">
        <v>623</v>
      </c>
      <c r="F7" s="111" t="s">
        <v>649</v>
      </c>
      <c r="G7" s="114">
        <v>2897.2904600000002</v>
      </c>
      <c r="H7" s="115" t="s">
        <v>625</v>
      </c>
      <c r="I7" s="115" t="s">
        <v>624</v>
      </c>
      <c r="J7" s="111" t="s">
        <v>625</v>
      </c>
      <c r="K7" s="111" t="s">
        <v>593</v>
      </c>
    </row>
    <row r="8" spans="1:11" s="34" customFormat="1" ht="30.75" thickBot="1" x14ac:dyDescent="0.3">
      <c r="A8" s="117">
        <v>2</v>
      </c>
      <c r="B8" s="116" t="s">
        <v>594</v>
      </c>
      <c r="C8" s="118" t="s">
        <v>618</v>
      </c>
      <c r="D8" s="110" t="s">
        <v>596</v>
      </c>
      <c r="E8" s="119" t="s">
        <v>623</v>
      </c>
      <c r="F8" s="111" t="s">
        <v>649</v>
      </c>
      <c r="G8" s="152">
        <v>3880.2498851399996</v>
      </c>
      <c r="H8" s="119" t="s">
        <v>625</v>
      </c>
      <c r="I8" s="119" t="s">
        <v>626</v>
      </c>
      <c r="J8" s="119" t="s">
        <v>625</v>
      </c>
      <c r="K8" s="119" t="s">
        <v>593</v>
      </c>
    </row>
    <row r="9" spans="1:11" s="34" customFormat="1" ht="23.25" thickBot="1" x14ac:dyDescent="0.3">
      <c r="A9" s="108">
        <v>3</v>
      </c>
      <c r="B9" s="116" t="s">
        <v>594</v>
      </c>
      <c r="C9" s="116" t="s">
        <v>614</v>
      </c>
      <c r="D9" s="110" t="s">
        <v>596</v>
      </c>
      <c r="E9" s="119" t="s">
        <v>623</v>
      </c>
      <c r="F9" s="111" t="s">
        <v>649</v>
      </c>
      <c r="G9" s="153">
        <v>365.16</v>
      </c>
      <c r="H9" s="119" t="s">
        <v>625</v>
      </c>
      <c r="I9" s="119" t="s">
        <v>626</v>
      </c>
      <c r="J9" s="119" t="s">
        <v>625</v>
      </c>
      <c r="K9" s="119" t="s">
        <v>593</v>
      </c>
    </row>
    <row r="10" spans="1:11" s="34" customFormat="1" ht="23.25" thickBot="1" x14ac:dyDescent="0.3">
      <c r="A10" s="117">
        <v>4</v>
      </c>
      <c r="B10" s="116" t="s">
        <v>594</v>
      </c>
      <c r="C10" s="116" t="s">
        <v>615</v>
      </c>
      <c r="D10" s="110" t="s">
        <v>596</v>
      </c>
      <c r="E10" s="119" t="s">
        <v>623</v>
      </c>
      <c r="F10" s="111" t="s">
        <v>649</v>
      </c>
      <c r="G10" s="153">
        <v>943.35219600000005</v>
      </c>
      <c r="H10" s="119" t="s">
        <v>625</v>
      </c>
      <c r="I10" s="119" t="s">
        <v>626</v>
      </c>
      <c r="J10" s="119" t="s">
        <v>625</v>
      </c>
      <c r="K10" s="119" t="s">
        <v>593</v>
      </c>
    </row>
    <row r="11" spans="1:11" s="34" customFormat="1" ht="23.25" thickBot="1" x14ac:dyDescent="0.3">
      <c r="A11" s="108">
        <v>5</v>
      </c>
      <c r="B11" s="116" t="s">
        <v>594</v>
      </c>
      <c r="C11" s="116" t="s">
        <v>616</v>
      </c>
      <c r="D11" s="110" t="s">
        <v>596</v>
      </c>
      <c r="E11" s="119" t="s">
        <v>623</v>
      </c>
      <c r="F11" s="111" t="s">
        <v>649</v>
      </c>
      <c r="G11" s="153">
        <v>966.1918800000002</v>
      </c>
      <c r="H11" s="119" t="s">
        <v>625</v>
      </c>
      <c r="I11" s="119" t="s">
        <v>626</v>
      </c>
      <c r="J11" s="119" t="s">
        <v>625</v>
      </c>
      <c r="K11" s="119" t="s">
        <v>593</v>
      </c>
    </row>
    <row r="12" spans="1:11" s="34" customFormat="1" ht="23.25" thickBot="1" x14ac:dyDescent="0.3">
      <c r="A12" s="117">
        <v>6</v>
      </c>
      <c r="B12" s="116" t="s">
        <v>594</v>
      </c>
      <c r="C12" s="116" t="s">
        <v>627</v>
      </c>
      <c r="D12" s="110" t="s">
        <v>596</v>
      </c>
      <c r="E12" s="119" t="s">
        <v>623</v>
      </c>
      <c r="F12" s="111" t="s">
        <v>649</v>
      </c>
      <c r="G12" s="153">
        <v>531.63</v>
      </c>
      <c r="H12" s="119" t="s">
        <v>625</v>
      </c>
      <c r="I12" s="119" t="s">
        <v>626</v>
      </c>
      <c r="J12" s="119" t="s">
        <v>625</v>
      </c>
      <c r="K12" s="119" t="s">
        <v>593</v>
      </c>
    </row>
    <row r="13" spans="1:11" s="34" customFormat="1" ht="23.25" thickBot="1" x14ac:dyDescent="0.3">
      <c r="A13" s="108">
        <v>7</v>
      </c>
      <c r="B13" s="116" t="s">
        <v>594</v>
      </c>
      <c r="C13" s="116" t="s">
        <v>628</v>
      </c>
      <c r="D13" s="110" t="s">
        <v>596</v>
      </c>
      <c r="E13" s="119" t="s">
        <v>623</v>
      </c>
      <c r="F13" s="111" t="s">
        <v>649</v>
      </c>
      <c r="G13" s="153">
        <v>273.95162400000004</v>
      </c>
      <c r="H13" s="119" t="s">
        <v>625</v>
      </c>
      <c r="I13" s="119" t="s">
        <v>626</v>
      </c>
      <c r="J13" s="119" t="s">
        <v>625</v>
      </c>
      <c r="K13" s="119" t="s">
        <v>593</v>
      </c>
    </row>
    <row r="14" spans="1:11" s="34" customFormat="1" ht="23.25" thickBot="1" x14ac:dyDescent="0.3">
      <c r="A14" s="117">
        <v>8</v>
      </c>
      <c r="B14" s="116" t="s">
        <v>594</v>
      </c>
      <c r="C14" s="116" t="s">
        <v>619</v>
      </c>
      <c r="D14" s="110" t="s">
        <v>596</v>
      </c>
      <c r="E14" s="119" t="s">
        <v>623</v>
      </c>
      <c r="F14" s="111" t="s">
        <v>649</v>
      </c>
      <c r="G14" s="153">
        <v>0</v>
      </c>
      <c r="H14" s="119" t="s">
        <v>625</v>
      </c>
      <c r="I14" s="119" t="s">
        <v>626</v>
      </c>
      <c r="J14" s="119" t="s">
        <v>625</v>
      </c>
      <c r="K14" s="119" t="s">
        <v>593</v>
      </c>
    </row>
    <row r="15" spans="1:11" s="34" customFormat="1" ht="23.25" thickBot="1" x14ac:dyDescent="0.3">
      <c r="A15" s="108">
        <v>9</v>
      </c>
      <c r="B15" s="116" t="s">
        <v>594</v>
      </c>
      <c r="C15" s="120" t="s">
        <v>634</v>
      </c>
      <c r="D15" s="110" t="s">
        <v>596</v>
      </c>
      <c r="E15" s="119" t="s">
        <v>623</v>
      </c>
      <c r="F15" s="111" t="s">
        <v>649</v>
      </c>
      <c r="G15" s="153">
        <v>338.31</v>
      </c>
      <c r="H15" s="119" t="s">
        <v>625</v>
      </c>
      <c r="I15" s="119" t="s">
        <v>626</v>
      </c>
      <c r="J15" s="119" t="s">
        <v>625</v>
      </c>
      <c r="K15" s="119" t="s">
        <v>593</v>
      </c>
    </row>
    <row r="16" spans="1:11" s="34" customFormat="1" ht="23.25" thickBot="1" x14ac:dyDescent="0.3">
      <c r="A16" s="117">
        <v>10</v>
      </c>
      <c r="B16" s="116" t="s">
        <v>594</v>
      </c>
      <c r="C16" s="121" t="s">
        <v>639</v>
      </c>
      <c r="D16" s="110" t="s">
        <v>596</v>
      </c>
      <c r="E16" s="119" t="s">
        <v>623</v>
      </c>
      <c r="F16" s="111" t="s">
        <v>649</v>
      </c>
      <c r="G16" s="153">
        <v>110.07748200000003</v>
      </c>
      <c r="H16" s="119" t="s">
        <v>625</v>
      </c>
      <c r="I16" s="119" t="s">
        <v>626</v>
      </c>
      <c r="J16" s="119" t="s">
        <v>625</v>
      </c>
      <c r="K16" s="119" t="s">
        <v>593</v>
      </c>
    </row>
    <row r="17" spans="1:11" s="34" customFormat="1" ht="63.75" thickBot="1" x14ac:dyDescent="0.3">
      <c r="A17" s="108">
        <v>11</v>
      </c>
      <c r="B17" s="116" t="s">
        <v>594</v>
      </c>
      <c r="C17" s="122" t="s">
        <v>635</v>
      </c>
      <c r="D17" s="110" t="s">
        <v>596</v>
      </c>
      <c r="E17" s="119" t="s">
        <v>623</v>
      </c>
      <c r="F17" s="111" t="s">
        <v>649</v>
      </c>
      <c r="G17" s="153">
        <v>270.55133999999998</v>
      </c>
      <c r="H17" s="119" t="s">
        <v>625</v>
      </c>
      <c r="I17" s="119" t="s">
        <v>626</v>
      </c>
      <c r="J17" s="119" t="s">
        <v>625</v>
      </c>
      <c r="K17" s="119" t="s">
        <v>593</v>
      </c>
    </row>
    <row r="18" spans="1:11" s="34" customFormat="1" ht="23.25" thickBot="1" x14ac:dyDescent="0.3">
      <c r="A18" s="117">
        <v>12</v>
      </c>
      <c r="B18" s="116" t="s">
        <v>594</v>
      </c>
      <c r="C18" s="123" t="s">
        <v>636</v>
      </c>
      <c r="D18" s="110" t="s">
        <v>596</v>
      </c>
      <c r="E18" s="119" t="s">
        <v>623</v>
      </c>
      <c r="F18" s="111" t="s">
        <v>649</v>
      </c>
      <c r="G18" s="153">
        <v>115.992</v>
      </c>
      <c r="H18" s="119" t="s">
        <v>625</v>
      </c>
      <c r="I18" s="119" t="s">
        <v>626</v>
      </c>
      <c r="J18" s="119" t="s">
        <v>625</v>
      </c>
      <c r="K18" s="119" t="s">
        <v>593</v>
      </c>
    </row>
    <row r="19" spans="1:11" s="34" customFormat="1" ht="23.25" thickBot="1" x14ac:dyDescent="0.3">
      <c r="A19" s="108">
        <v>13</v>
      </c>
      <c r="B19" s="116" t="s">
        <v>594</v>
      </c>
      <c r="C19" s="123" t="s">
        <v>637</v>
      </c>
      <c r="D19" s="110" t="s">
        <v>596</v>
      </c>
      <c r="E19" s="119" t="s">
        <v>623</v>
      </c>
      <c r="F19" s="111" t="s">
        <v>649</v>
      </c>
      <c r="G19" s="153">
        <v>202.98600000000002</v>
      </c>
      <c r="H19" s="119" t="s">
        <v>625</v>
      </c>
      <c r="I19" s="119" t="s">
        <v>626</v>
      </c>
      <c r="J19" s="119" t="s">
        <v>625</v>
      </c>
      <c r="K19" s="119" t="s">
        <v>593</v>
      </c>
    </row>
    <row r="20" spans="1:11" s="34" customFormat="1" ht="23.25" thickBot="1" x14ac:dyDescent="0.3">
      <c r="A20" s="117">
        <v>14</v>
      </c>
      <c r="B20" s="116" t="s">
        <v>594</v>
      </c>
      <c r="C20" s="124" t="s">
        <v>638</v>
      </c>
      <c r="D20" s="110" t="s">
        <v>596</v>
      </c>
      <c r="E20" s="119" t="s">
        <v>623</v>
      </c>
      <c r="F20" s="111" t="s">
        <v>649</v>
      </c>
      <c r="G20" s="153">
        <v>119.85840000000002</v>
      </c>
      <c r="H20" s="119" t="s">
        <v>625</v>
      </c>
      <c r="I20" s="119" t="s">
        <v>626</v>
      </c>
      <c r="J20" s="119" t="s">
        <v>625</v>
      </c>
      <c r="K20" s="119" t="s">
        <v>593</v>
      </c>
    </row>
    <row r="21" spans="1:11" s="34" customFormat="1" ht="48" thickBot="1" x14ac:dyDescent="0.3">
      <c r="A21" s="108">
        <v>15</v>
      </c>
      <c r="B21" s="116" t="s">
        <v>594</v>
      </c>
      <c r="C21" s="125" t="s">
        <v>631</v>
      </c>
      <c r="D21" s="110" t="s">
        <v>596</v>
      </c>
      <c r="E21" s="119" t="s">
        <v>623</v>
      </c>
      <c r="F21" s="111" t="s">
        <v>649</v>
      </c>
      <c r="G21" s="153">
        <v>423.49968000000007</v>
      </c>
      <c r="H21" s="119" t="s">
        <v>625</v>
      </c>
      <c r="I21" s="119" t="s">
        <v>626</v>
      </c>
      <c r="J21" s="119" t="s">
        <v>625</v>
      </c>
      <c r="K21" s="119" t="s">
        <v>593</v>
      </c>
    </row>
    <row r="22" spans="1:11" s="34" customFormat="1" ht="23.25" thickBot="1" x14ac:dyDescent="0.3">
      <c r="A22" s="117">
        <v>16</v>
      </c>
      <c r="B22" s="116" t="s">
        <v>594</v>
      </c>
      <c r="C22" s="116" t="s">
        <v>620</v>
      </c>
      <c r="D22" s="110" t="s">
        <v>596</v>
      </c>
      <c r="E22" s="119" t="s">
        <v>623</v>
      </c>
      <c r="F22" s="111" t="s">
        <v>649</v>
      </c>
      <c r="G22" s="154">
        <f>457.64+31.47</f>
        <v>489.11</v>
      </c>
      <c r="H22" s="119" t="s">
        <v>625</v>
      </c>
      <c r="I22" s="119" t="s">
        <v>624</v>
      </c>
      <c r="J22" s="119" t="s">
        <v>625</v>
      </c>
      <c r="K22" s="119" t="s">
        <v>593</v>
      </c>
    </row>
    <row r="23" spans="1:11" s="34" customFormat="1" ht="23.25" thickBot="1" x14ac:dyDescent="0.3">
      <c r="A23" s="108">
        <v>17</v>
      </c>
      <c r="B23" s="116" t="s">
        <v>594</v>
      </c>
      <c r="C23" s="116" t="s">
        <v>629</v>
      </c>
      <c r="D23" s="110" t="s">
        <v>596</v>
      </c>
      <c r="E23" s="119" t="s">
        <v>623</v>
      </c>
      <c r="F23" s="111" t="s">
        <v>649</v>
      </c>
      <c r="G23" s="154">
        <v>183.22800000000001</v>
      </c>
      <c r="H23" s="119" t="s">
        <v>625</v>
      </c>
      <c r="I23" s="119" t="s">
        <v>624</v>
      </c>
      <c r="J23" s="119" t="s">
        <v>625</v>
      </c>
      <c r="K23" s="119" t="s">
        <v>593</v>
      </c>
    </row>
    <row r="24" spans="1:11" s="34" customFormat="1" ht="23.25" thickBot="1" x14ac:dyDescent="0.3">
      <c r="A24" s="117">
        <v>18</v>
      </c>
      <c r="B24" s="116" t="s">
        <v>594</v>
      </c>
      <c r="C24" s="116" t="s">
        <v>630</v>
      </c>
      <c r="D24" s="110" t="s">
        <v>596</v>
      </c>
      <c r="E24" s="119" t="s">
        <v>623</v>
      </c>
      <c r="F24" s="111" t="s">
        <v>649</v>
      </c>
      <c r="G24" s="154">
        <v>367.66399999999999</v>
      </c>
      <c r="H24" s="119" t="s">
        <v>625</v>
      </c>
      <c r="I24" s="119" t="s">
        <v>624</v>
      </c>
      <c r="J24" s="119" t="s">
        <v>625</v>
      </c>
      <c r="K24" s="119" t="s">
        <v>593</v>
      </c>
    </row>
    <row r="25" spans="1:11" s="34" customFormat="1" ht="23.25" thickBot="1" x14ac:dyDescent="0.3">
      <c r="A25" s="108">
        <v>19</v>
      </c>
      <c r="B25" s="116" t="s">
        <v>594</v>
      </c>
      <c r="C25" s="116" t="s">
        <v>640</v>
      </c>
      <c r="D25" s="110" t="s">
        <v>596</v>
      </c>
      <c r="E25" s="119" t="s">
        <v>623</v>
      </c>
      <c r="F25" s="111" t="s">
        <v>649</v>
      </c>
      <c r="G25" s="154">
        <v>150</v>
      </c>
      <c r="H25" s="119" t="s">
        <v>625</v>
      </c>
      <c r="I25" s="119" t="s">
        <v>624</v>
      </c>
      <c r="J25" s="119" t="s">
        <v>625</v>
      </c>
      <c r="K25" s="119" t="s">
        <v>593</v>
      </c>
    </row>
    <row r="26" spans="1:11" s="34" customFormat="1" ht="23.25" thickBot="1" x14ac:dyDescent="0.3">
      <c r="A26" s="117">
        <v>20</v>
      </c>
      <c r="B26" s="116" t="s">
        <v>594</v>
      </c>
      <c r="C26" s="116" t="s">
        <v>632</v>
      </c>
      <c r="D26" s="110" t="s">
        <v>596</v>
      </c>
      <c r="E26" s="119" t="s">
        <v>623</v>
      </c>
      <c r="F26" s="111" t="s">
        <v>649</v>
      </c>
      <c r="G26" s="154">
        <v>275.02992</v>
      </c>
      <c r="H26" s="119" t="s">
        <v>625</v>
      </c>
      <c r="I26" s="119" t="s">
        <v>624</v>
      </c>
      <c r="J26" s="119" t="s">
        <v>625</v>
      </c>
      <c r="K26" s="119" t="s">
        <v>593</v>
      </c>
    </row>
    <row r="27" spans="1:11" s="34" customFormat="1" ht="23.25" thickBot="1" x14ac:dyDescent="0.3">
      <c r="A27" s="108">
        <v>21</v>
      </c>
      <c r="B27" s="116" t="s">
        <v>594</v>
      </c>
      <c r="C27" s="112" t="s">
        <v>633</v>
      </c>
      <c r="D27" s="110" t="s">
        <v>596</v>
      </c>
      <c r="E27" s="119" t="s">
        <v>623</v>
      </c>
      <c r="F27" s="111" t="s">
        <v>649</v>
      </c>
      <c r="G27" s="153">
        <v>1000</v>
      </c>
      <c r="H27" s="119" t="s">
        <v>625</v>
      </c>
      <c r="I27" s="119" t="s">
        <v>624</v>
      </c>
      <c r="J27" s="119" t="s">
        <v>625</v>
      </c>
      <c r="K27" s="119" t="s">
        <v>593</v>
      </c>
    </row>
    <row r="28" spans="1:11" ht="27" thickBot="1" x14ac:dyDescent="0.3">
      <c r="A28" s="117">
        <v>22</v>
      </c>
      <c r="B28" s="23" t="s">
        <v>594</v>
      </c>
      <c r="C28" s="100" t="s">
        <v>644</v>
      </c>
      <c r="D28" s="110" t="s">
        <v>596</v>
      </c>
      <c r="E28" s="127" t="s">
        <v>623</v>
      </c>
      <c r="F28" s="111" t="s">
        <v>649</v>
      </c>
      <c r="G28" s="153">
        <v>254</v>
      </c>
      <c r="H28" s="127" t="s">
        <v>625</v>
      </c>
      <c r="I28" s="119" t="s">
        <v>624</v>
      </c>
      <c r="J28" s="127" t="s">
        <v>625</v>
      </c>
      <c r="K28" s="127" t="s">
        <v>593</v>
      </c>
    </row>
    <row r="29" spans="1:11" ht="27" thickBot="1" x14ac:dyDescent="0.3">
      <c r="A29" s="108">
        <v>23</v>
      </c>
      <c r="B29" s="23" t="s">
        <v>594</v>
      </c>
      <c r="C29" s="100" t="s">
        <v>645</v>
      </c>
      <c r="D29" s="110" t="s">
        <v>596</v>
      </c>
      <c r="E29" s="127" t="s">
        <v>642</v>
      </c>
      <c r="F29" s="111" t="s">
        <v>649</v>
      </c>
      <c r="G29" s="153">
        <v>178</v>
      </c>
      <c r="H29" s="127" t="s">
        <v>625</v>
      </c>
      <c r="I29" s="119" t="s">
        <v>647</v>
      </c>
      <c r="J29" s="127" t="s">
        <v>625</v>
      </c>
      <c r="K29" s="127" t="s">
        <v>593</v>
      </c>
    </row>
    <row r="30" spans="1:11" ht="23.25" thickBot="1" x14ac:dyDescent="0.3">
      <c r="A30" s="117">
        <v>24</v>
      </c>
      <c r="B30" s="23" t="s">
        <v>594</v>
      </c>
      <c r="C30" s="100" t="s">
        <v>646</v>
      </c>
      <c r="D30" s="110" t="s">
        <v>596</v>
      </c>
      <c r="E30" s="127" t="s">
        <v>643</v>
      </c>
      <c r="F30" s="111" t="s">
        <v>649</v>
      </c>
      <c r="G30" s="153">
        <v>133.5</v>
      </c>
      <c r="H30" s="127" t="s">
        <v>625</v>
      </c>
      <c r="I30" s="119" t="s">
        <v>648</v>
      </c>
      <c r="J30" s="127" t="s">
        <v>625</v>
      </c>
      <c r="K30" s="127" t="s">
        <v>593</v>
      </c>
    </row>
    <row r="31" spans="1:11" s="34" customFormat="1" ht="24.75" thickBot="1" x14ac:dyDescent="0.3">
      <c r="A31" s="108">
        <v>25</v>
      </c>
      <c r="B31" s="116" t="s">
        <v>594</v>
      </c>
      <c r="C31" s="113" t="s">
        <v>641</v>
      </c>
      <c r="D31" s="110" t="s">
        <v>596</v>
      </c>
      <c r="E31" s="119" t="s">
        <v>623</v>
      </c>
      <c r="F31" s="111" t="s">
        <v>649</v>
      </c>
      <c r="G31" s="153">
        <v>100</v>
      </c>
      <c r="H31" s="119" t="s">
        <v>625</v>
      </c>
      <c r="I31" s="119" t="s">
        <v>624</v>
      </c>
      <c r="J31" s="119" t="s">
        <v>625</v>
      </c>
      <c r="K31" s="119" t="s">
        <v>593</v>
      </c>
    </row>
    <row r="32" spans="1:11" s="34" customFormat="1" ht="37.5" thickBot="1" x14ac:dyDescent="0.3">
      <c r="A32" s="117">
        <v>26</v>
      </c>
      <c r="B32" s="116" t="s">
        <v>594</v>
      </c>
      <c r="C32" s="126" t="s">
        <v>617</v>
      </c>
      <c r="D32" s="110" t="s">
        <v>596</v>
      </c>
      <c r="E32" s="119" t="s">
        <v>623</v>
      </c>
      <c r="F32" s="111" t="s">
        <v>649</v>
      </c>
      <c r="G32" s="153">
        <v>163</v>
      </c>
      <c r="H32" s="119" t="s">
        <v>625</v>
      </c>
      <c r="I32" s="119" t="s">
        <v>624</v>
      </c>
      <c r="J32" s="119" t="s">
        <v>625</v>
      </c>
      <c r="K32" s="119" t="s">
        <v>593</v>
      </c>
    </row>
  </sheetData>
  <mergeCells count="2">
    <mergeCell ref="A3:I3"/>
    <mergeCell ref="A6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zoomScale="75" zoomScaleNormal="75" zoomScaleSheetLayoutView="100" workbookViewId="0">
      <selection activeCell="F17" sqref="F17"/>
    </sheetView>
  </sheetViews>
  <sheetFormatPr defaultRowHeight="12.75" x14ac:dyDescent="0.2"/>
  <cols>
    <col min="1" max="1" width="9.140625" style="55"/>
    <col min="2" max="2" width="55.7109375" style="55" customWidth="1"/>
    <col min="3" max="6" width="20.7109375" style="55" customWidth="1"/>
    <col min="7" max="257" width="9.140625" style="55"/>
    <col min="258" max="258" width="55.7109375" style="55" customWidth="1"/>
    <col min="259" max="262" width="20.7109375" style="55" customWidth="1"/>
    <col min="263" max="513" width="9.140625" style="55"/>
    <col min="514" max="514" width="55.7109375" style="55" customWidth="1"/>
    <col min="515" max="518" width="20.7109375" style="55" customWidth="1"/>
    <col min="519" max="769" width="9.140625" style="55"/>
    <col min="770" max="770" width="55.7109375" style="55" customWidth="1"/>
    <col min="771" max="774" width="20.7109375" style="55" customWidth="1"/>
    <col min="775" max="1025" width="9.140625" style="55"/>
    <col min="1026" max="1026" width="55.7109375" style="55" customWidth="1"/>
    <col min="1027" max="1030" width="20.7109375" style="55" customWidth="1"/>
    <col min="1031" max="1281" width="9.140625" style="55"/>
    <col min="1282" max="1282" width="55.7109375" style="55" customWidth="1"/>
    <col min="1283" max="1286" width="20.7109375" style="55" customWidth="1"/>
    <col min="1287" max="1537" width="9.140625" style="55"/>
    <col min="1538" max="1538" width="55.7109375" style="55" customWidth="1"/>
    <col min="1539" max="1542" width="20.7109375" style="55" customWidth="1"/>
    <col min="1543" max="1793" width="9.140625" style="55"/>
    <col min="1794" max="1794" width="55.7109375" style="55" customWidth="1"/>
    <col min="1795" max="1798" width="20.7109375" style="55" customWidth="1"/>
    <col min="1799" max="2049" width="9.140625" style="55"/>
    <col min="2050" max="2050" width="55.7109375" style="55" customWidth="1"/>
    <col min="2051" max="2054" width="20.7109375" style="55" customWidth="1"/>
    <col min="2055" max="2305" width="9.140625" style="55"/>
    <col min="2306" max="2306" width="55.7109375" style="55" customWidth="1"/>
    <col min="2307" max="2310" width="20.7109375" style="55" customWidth="1"/>
    <col min="2311" max="2561" width="9.140625" style="55"/>
    <col min="2562" max="2562" width="55.7109375" style="55" customWidth="1"/>
    <col min="2563" max="2566" width="20.7109375" style="55" customWidth="1"/>
    <col min="2567" max="2817" width="9.140625" style="55"/>
    <col min="2818" max="2818" width="55.7109375" style="55" customWidth="1"/>
    <col min="2819" max="2822" width="20.7109375" style="55" customWidth="1"/>
    <col min="2823" max="3073" width="9.140625" style="55"/>
    <col min="3074" max="3074" width="55.7109375" style="55" customWidth="1"/>
    <col min="3075" max="3078" width="20.7109375" style="55" customWidth="1"/>
    <col min="3079" max="3329" width="9.140625" style="55"/>
    <col min="3330" max="3330" width="55.7109375" style="55" customWidth="1"/>
    <col min="3331" max="3334" width="20.7109375" style="55" customWidth="1"/>
    <col min="3335" max="3585" width="9.140625" style="55"/>
    <col min="3586" max="3586" width="55.7109375" style="55" customWidth="1"/>
    <col min="3587" max="3590" width="20.7109375" style="55" customWidth="1"/>
    <col min="3591" max="3841" width="9.140625" style="55"/>
    <col min="3842" max="3842" width="55.7109375" style="55" customWidth="1"/>
    <col min="3843" max="3846" width="20.7109375" style="55" customWidth="1"/>
    <col min="3847" max="4097" width="9.140625" style="55"/>
    <col min="4098" max="4098" width="55.7109375" style="55" customWidth="1"/>
    <col min="4099" max="4102" width="20.7109375" style="55" customWidth="1"/>
    <col min="4103" max="4353" width="9.140625" style="55"/>
    <col min="4354" max="4354" width="55.7109375" style="55" customWidth="1"/>
    <col min="4355" max="4358" width="20.7109375" style="55" customWidth="1"/>
    <col min="4359" max="4609" width="9.140625" style="55"/>
    <col min="4610" max="4610" width="55.7109375" style="55" customWidth="1"/>
    <col min="4611" max="4614" width="20.7109375" style="55" customWidth="1"/>
    <col min="4615" max="4865" width="9.140625" style="55"/>
    <col min="4866" max="4866" width="55.7109375" style="55" customWidth="1"/>
    <col min="4867" max="4870" width="20.7109375" style="55" customWidth="1"/>
    <col min="4871" max="5121" width="9.140625" style="55"/>
    <col min="5122" max="5122" width="55.7109375" style="55" customWidth="1"/>
    <col min="5123" max="5126" width="20.7109375" style="55" customWidth="1"/>
    <col min="5127" max="5377" width="9.140625" style="55"/>
    <col min="5378" max="5378" width="55.7109375" style="55" customWidth="1"/>
    <col min="5379" max="5382" width="20.7109375" style="55" customWidth="1"/>
    <col min="5383" max="5633" width="9.140625" style="55"/>
    <col min="5634" max="5634" width="55.7109375" style="55" customWidth="1"/>
    <col min="5635" max="5638" width="20.7109375" style="55" customWidth="1"/>
    <col min="5639" max="5889" width="9.140625" style="55"/>
    <col min="5890" max="5890" width="55.7109375" style="55" customWidth="1"/>
    <col min="5891" max="5894" width="20.7109375" style="55" customWidth="1"/>
    <col min="5895" max="6145" width="9.140625" style="55"/>
    <col min="6146" max="6146" width="55.7109375" style="55" customWidth="1"/>
    <col min="6147" max="6150" width="20.7109375" style="55" customWidth="1"/>
    <col min="6151" max="6401" width="9.140625" style="55"/>
    <col min="6402" max="6402" width="55.7109375" style="55" customWidth="1"/>
    <col min="6403" max="6406" width="20.7109375" style="55" customWidth="1"/>
    <col min="6407" max="6657" width="9.140625" style="55"/>
    <col min="6658" max="6658" width="55.7109375" style="55" customWidth="1"/>
    <col min="6659" max="6662" width="20.7109375" style="55" customWidth="1"/>
    <col min="6663" max="6913" width="9.140625" style="55"/>
    <col min="6914" max="6914" width="55.7109375" style="55" customWidth="1"/>
    <col min="6915" max="6918" width="20.7109375" style="55" customWidth="1"/>
    <col min="6919" max="7169" width="9.140625" style="55"/>
    <col min="7170" max="7170" width="55.7109375" style="55" customWidth="1"/>
    <col min="7171" max="7174" width="20.7109375" style="55" customWidth="1"/>
    <col min="7175" max="7425" width="9.140625" style="55"/>
    <col min="7426" max="7426" width="55.7109375" style="55" customWidth="1"/>
    <col min="7427" max="7430" width="20.7109375" style="55" customWidth="1"/>
    <col min="7431" max="7681" width="9.140625" style="55"/>
    <col min="7682" max="7682" width="55.7109375" style="55" customWidth="1"/>
    <col min="7683" max="7686" width="20.7109375" style="55" customWidth="1"/>
    <col min="7687" max="7937" width="9.140625" style="55"/>
    <col min="7938" max="7938" width="55.7109375" style="55" customWidth="1"/>
    <col min="7939" max="7942" width="20.7109375" style="55" customWidth="1"/>
    <col min="7943" max="8193" width="9.140625" style="55"/>
    <col min="8194" max="8194" width="55.7109375" style="55" customWidth="1"/>
    <col min="8195" max="8198" width="20.7109375" style="55" customWidth="1"/>
    <col min="8199" max="8449" width="9.140625" style="55"/>
    <col min="8450" max="8450" width="55.7109375" style="55" customWidth="1"/>
    <col min="8451" max="8454" width="20.7109375" style="55" customWidth="1"/>
    <col min="8455" max="8705" width="9.140625" style="55"/>
    <col min="8706" max="8706" width="55.7109375" style="55" customWidth="1"/>
    <col min="8707" max="8710" width="20.7109375" style="55" customWidth="1"/>
    <col min="8711" max="8961" width="9.140625" style="55"/>
    <col min="8962" max="8962" width="55.7109375" style="55" customWidth="1"/>
    <col min="8963" max="8966" width="20.7109375" style="55" customWidth="1"/>
    <col min="8967" max="9217" width="9.140625" style="55"/>
    <col min="9218" max="9218" width="55.7109375" style="55" customWidth="1"/>
    <col min="9219" max="9222" width="20.7109375" style="55" customWidth="1"/>
    <col min="9223" max="9473" width="9.140625" style="55"/>
    <col min="9474" max="9474" width="55.7109375" style="55" customWidth="1"/>
    <col min="9475" max="9478" width="20.7109375" style="55" customWidth="1"/>
    <col min="9479" max="9729" width="9.140625" style="55"/>
    <col min="9730" max="9730" width="55.7109375" style="55" customWidth="1"/>
    <col min="9731" max="9734" width="20.7109375" style="55" customWidth="1"/>
    <col min="9735" max="9985" width="9.140625" style="55"/>
    <col min="9986" max="9986" width="55.7109375" style="55" customWidth="1"/>
    <col min="9987" max="9990" width="20.7109375" style="55" customWidth="1"/>
    <col min="9991" max="10241" width="9.140625" style="55"/>
    <col min="10242" max="10242" width="55.7109375" style="55" customWidth="1"/>
    <col min="10243" max="10246" width="20.7109375" style="55" customWidth="1"/>
    <col min="10247" max="10497" width="9.140625" style="55"/>
    <col min="10498" max="10498" width="55.7109375" style="55" customWidth="1"/>
    <col min="10499" max="10502" width="20.7109375" style="55" customWidth="1"/>
    <col min="10503" max="10753" width="9.140625" style="55"/>
    <col min="10754" max="10754" width="55.7109375" style="55" customWidth="1"/>
    <col min="10755" max="10758" width="20.7109375" style="55" customWidth="1"/>
    <col min="10759" max="11009" width="9.140625" style="55"/>
    <col min="11010" max="11010" width="55.7109375" style="55" customWidth="1"/>
    <col min="11011" max="11014" width="20.7109375" style="55" customWidth="1"/>
    <col min="11015" max="11265" width="9.140625" style="55"/>
    <col min="11266" max="11266" width="55.7109375" style="55" customWidth="1"/>
    <col min="11267" max="11270" width="20.7109375" style="55" customWidth="1"/>
    <col min="11271" max="11521" width="9.140625" style="55"/>
    <col min="11522" max="11522" width="55.7109375" style="55" customWidth="1"/>
    <col min="11523" max="11526" width="20.7109375" style="55" customWidth="1"/>
    <col min="11527" max="11777" width="9.140625" style="55"/>
    <col min="11778" max="11778" width="55.7109375" style="55" customWidth="1"/>
    <col min="11779" max="11782" width="20.7109375" style="55" customWidth="1"/>
    <col min="11783" max="12033" width="9.140625" style="55"/>
    <col min="12034" max="12034" width="55.7109375" style="55" customWidth="1"/>
    <col min="12035" max="12038" width="20.7109375" style="55" customWidth="1"/>
    <col min="12039" max="12289" width="9.140625" style="55"/>
    <col min="12290" max="12290" width="55.7109375" style="55" customWidth="1"/>
    <col min="12291" max="12294" width="20.7109375" style="55" customWidth="1"/>
    <col min="12295" max="12545" width="9.140625" style="55"/>
    <col min="12546" max="12546" width="55.7109375" style="55" customWidth="1"/>
    <col min="12547" max="12550" width="20.7109375" style="55" customWidth="1"/>
    <col min="12551" max="12801" width="9.140625" style="55"/>
    <col min="12802" max="12802" width="55.7109375" style="55" customWidth="1"/>
    <col min="12803" max="12806" width="20.7109375" style="55" customWidth="1"/>
    <col min="12807" max="13057" width="9.140625" style="55"/>
    <col min="13058" max="13058" width="55.7109375" style="55" customWidth="1"/>
    <col min="13059" max="13062" width="20.7109375" style="55" customWidth="1"/>
    <col min="13063" max="13313" width="9.140625" style="55"/>
    <col min="13314" max="13314" width="55.7109375" style="55" customWidth="1"/>
    <col min="13315" max="13318" width="20.7109375" style="55" customWidth="1"/>
    <col min="13319" max="13569" width="9.140625" style="55"/>
    <col min="13570" max="13570" width="55.7109375" style="55" customWidth="1"/>
    <col min="13571" max="13574" width="20.7109375" style="55" customWidth="1"/>
    <col min="13575" max="13825" width="9.140625" style="55"/>
    <col min="13826" max="13826" width="55.7109375" style="55" customWidth="1"/>
    <col min="13827" max="13830" width="20.7109375" style="55" customWidth="1"/>
    <col min="13831" max="14081" width="9.140625" style="55"/>
    <col min="14082" max="14082" width="55.7109375" style="55" customWidth="1"/>
    <col min="14083" max="14086" width="20.7109375" style="55" customWidth="1"/>
    <col min="14087" max="14337" width="9.140625" style="55"/>
    <col min="14338" max="14338" width="55.7109375" style="55" customWidth="1"/>
    <col min="14339" max="14342" width="20.7109375" style="55" customWidth="1"/>
    <col min="14343" max="14593" width="9.140625" style="55"/>
    <col min="14594" max="14594" width="55.7109375" style="55" customWidth="1"/>
    <col min="14595" max="14598" width="20.7109375" style="55" customWidth="1"/>
    <col min="14599" max="14849" width="9.140625" style="55"/>
    <col min="14850" max="14850" width="55.7109375" style="55" customWidth="1"/>
    <col min="14851" max="14854" width="20.7109375" style="55" customWidth="1"/>
    <col min="14855" max="15105" width="9.140625" style="55"/>
    <col min="15106" max="15106" width="55.7109375" style="55" customWidth="1"/>
    <col min="15107" max="15110" width="20.7109375" style="55" customWidth="1"/>
    <col min="15111" max="15361" width="9.140625" style="55"/>
    <col min="15362" max="15362" width="55.7109375" style="55" customWidth="1"/>
    <col min="15363" max="15366" width="20.7109375" style="55" customWidth="1"/>
    <col min="15367" max="15617" width="9.140625" style="55"/>
    <col min="15618" max="15618" width="55.7109375" style="55" customWidth="1"/>
    <col min="15619" max="15622" width="20.7109375" style="55" customWidth="1"/>
    <col min="15623" max="15873" width="9.140625" style="55"/>
    <col min="15874" max="15874" width="55.7109375" style="55" customWidth="1"/>
    <col min="15875" max="15878" width="20.7109375" style="55" customWidth="1"/>
    <col min="15879" max="16129" width="9.140625" style="55"/>
    <col min="16130" max="16130" width="55.7109375" style="55" customWidth="1"/>
    <col min="16131" max="16134" width="20.7109375" style="55" customWidth="1"/>
    <col min="16135" max="16384" width="9.140625" style="55"/>
  </cols>
  <sheetData>
    <row r="1" spans="2:6" ht="18" customHeight="1" x14ac:dyDescent="0.25">
      <c r="E1" s="143" t="s">
        <v>597</v>
      </c>
      <c r="F1" s="143"/>
    </row>
    <row r="2" spans="2:6" s="56" customFormat="1" ht="93" customHeight="1" thickBot="1" x14ac:dyDescent="0.25">
      <c r="B2" s="144" t="s">
        <v>598</v>
      </c>
      <c r="C2" s="145"/>
      <c r="D2" s="145"/>
      <c r="E2" s="145"/>
      <c r="F2" s="145"/>
    </row>
    <row r="3" spans="2:6" ht="57" thickBot="1" x14ac:dyDescent="0.25">
      <c r="B3" s="57" t="s">
        <v>599</v>
      </c>
      <c r="C3" s="58" t="s">
        <v>600</v>
      </c>
      <c r="D3" s="58" t="s">
        <v>601</v>
      </c>
      <c r="E3" s="58" t="s">
        <v>602</v>
      </c>
      <c r="F3" s="59" t="s">
        <v>603</v>
      </c>
    </row>
    <row r="4" spans="2:6" ht="18.75" x14ac:dyDescent="0.2">
      <c r="B4" s="60" t="s">
        <v>604</v>
      </c>
      <c r="C4" s="61"/>
      <c r="D4" s="62">
        <v>2482</v>
      </c>
      <c r="E4" s="63"/>
      <c r="F4" s="64"/>
    </row>
    <row r="5" spans="2:6" ht="18.75" x14ac:dyDescent="0.3">
      <c r="B5" s="65" t="s">
        <v>605</v>
      </c>
      <c r="C5" s="66">
        <f>C7+C8+C9+C14</f>
        <v>1</v>
      </c>
      <c r="D5" s="67">
        <f>D7+D8+D9+D14</f>
        <v>2482</v>
      </c>
      <c r="E5" s="68">
        <f>C5/C5</f>
        <v>1</v>
      </c>
      <c r="F5" s="68">
        <f>D5/D5</f>
        <v>1</v>
      </c>
    </row>
    <row r="6" spans="2:6" ht="18" customHeight="1" x14ac:dyDescent="0.3">
      <c r="B6" s="65" t="s">
        <v>606</v>
      </c>
      <c r="C6" s="69"/>
      <c r="D6" s="70"/>
      <c r="E6" s="71"/>
      <c r="F6" s="72"/>
    </row>
    <row r="7" spans="2:6" ht="18.75" x14ac:dyDescent="0.3">
      <c r="B7" s="65" t="s">
        <v>607</v>
      </c>
      <c r="C7" s="66">
        <v>0</v>
      </c>
      <c r="D7" s="70">
        <v>0</v>
      </c>
      <c r="E7" s="68">
        <f>C7/C5</f>
        <v>0</v>
      </c>
      <c r="F7" s="68">
        <f>D7/D5</f>
        <v>0</v>
      </c>
    </row>
    <row r="8" spans="2:6" ht="18.75" x14ac:dyDescent="0.3">
      <c r="B8" s="65" t="s">
        <v>608</v>
      </c>
      <c r="C8" s="73">
        <v>0</v>
      </c>
      <c r="D8" s="70">
        <v>0</v>
      </c>
      <c r="E8" s="68">
        <f>C8/C5</f>
        <v>0</v>
      </c>
      <c r="F8" s="74">
        <f>D8/D5</f>
        <v>0</v>
      </c>
    </row>
    <row r="9" spans="2:6" ht="18.75" x14ac:dyDescent="0.3">
      <c r="B9" s="65" t="s">
        <v>609</v>
      </c>
      <c r="C9" s="75">
        <f>C11+C12+C13</f>
        <v>1</v>
      </c>
      <c r="D9" s="67">
        <f>D11+D12+D13</f>
        <v>2482</v>
      </c>
      <c r="E9" s="68">
        <f>C9/C5</f>
        <v>1</v>
      </c>
      <c r="F9" s="74">
        <f>D9/D5</f>
        <v>1</v>
      </c>
    </row>
    <row r="10" spans="2:6" ht="18.75" x14ac:dyDescent="0.3">
      <c r="B10" s="65" t="s">
        <v>606</v>
      </c>
      <c r="C10" s="75"/>
      <c r="D10" s="70"/>
      <c r="E10" s="76"/>
      <c r="F10" s="77"/>
    </row>
    <row r="11" spans="2:6" ht="18.75" x14ac:dyDescent="0.3">
      <c r="B11" s="65" t="s">
        <v>610</v>
      </c>
      <c r="C11" s="75">
        <v>1</v>
      </c>
      <c r="D11" s="70">
        <v>2482</v>
      </c>
      <c r="E11" s="68">
        <f>C11/C5</f>
        <v>1</v>
      </c>
      <c r="F11" s="74">
        <f>D11/D5</f>
        <v>1</v>
      </c>
    </row>
    <row r="12" spans="2:6" ht="18.75" x14ac:dyDescent="0.3">
      <c r="B12" s="65" t="s">
        <v>611</v>
      </c>
      <c r="C12" s="75">
        <v>0</v>
      </c>
      <c r="D12" s="70">
        <v>0</v>
      </c>
      <c r="E12" s="68">
        <f>C12/C5</f>
        <v>0</v>
      </c>
      <c r="F12" s="68">
        <f>D12/D5</f>
        <v>0</v>
      </c>
    </row>
    <row r="13" spans="2:6" ht="18.75" x14ac:dyDescent="0.3">
      <c r="B13" s="65" t="s">
        <v>612</v>
      </c>
      <c r="C13" s="75">
        <v>0</v>
      </c>
      <c r="D13" s="70">
        <v>0</v>
      </c>
      <c r="E13" s="68">
        <f>C13/C5</f>
        <v>0</v>
      </c>
      <c r="F13" s="68">
        <f>D13/D5</f>
        <v>0</v>
      </c>
    </row>
    <row r="14" spans="2:6" ht="19.5" thickBot="1" x14ac:dyDescent="0.35">
      <c r="B14" s="78" t="s">
        <v>613</v>
      </c>
      <c r="C14" s="79">
        <v>0</v>
      </c>
      <c r="D14" s="80">
        <v>0</v>
      </c>
      <c r="E14" s="81">
        <f>C14/C5</f>
        <v>0</v>
      </c>
      <c r="F14" s="82">
        <f>D14/D5</f>
        <v>0</v>
      </c>
    </row>
    <row r="16" spans="2:6" x14ac:dyDescent="0.2">
      <c r="D16" s="83"/>
    </row>
    <row r="17" spans="2:6" s="86" customFormat="1" ht="15.75" x14ac:dyDescent="0.25">
      <c r="B17" s="84"/>
      <c r="C17" s="84"/>
      <c r="D17" s="84"/>
      <c r="E17" s="84"/>
      <c r="F17" s="85"/>
    </row>
    <row r="18" spans="2:6" s="86" customFormat="1" ht="15.75" x14ac:dyDescent="0.25">
      <c r="B18" s="84"/>
      <c r="C18" s="84"/>
      <c r="D18" s="84"/>
      <c r="E18" s="84"/>
      <c r="F18" s="84"/>
    </row>
    <row r="19" spans="2:6" s="91" customFormat="1" ht="15.75" x14ac:dyDescent="0.25">
      <c r="B19" s="87"/>
      <c r="C19" s="88"/>
      <c r="D19" s="89"/>
      <c r="E19" s="90"/>
      <c r="F19" s="90"/>
    </row>
    <row r="20" spans="2:6" s="91" customFormat="1" ht="15" x14ac:dyDescent="0.2"/>
    <row r="21" spans="2:6" s="91" customFormat="1" ht="15" x14ac:dyDescent="0.2"/>
    <row r="22" spans="2:6" s="86" customFormat="1" ht="15.75" x14ac:dyDescent="0.25"/>
    <row r="23" spans="2:6" s="92" customFormat="1" x14ac:dyDescent="0.2"/>
  </sheetData>
  <mergeCells count="2">
    <mergeCell ref="E1:F1"/>
    <mergeCell ref="B2:F2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перечень из 1С</vt:lpstr>
      <vt:lpstr>перечень дог.</vt:lpstr>
      <vt:lpstr>перечень 2014</vt:lpstr>
      <vt:lpstr>1. ПЛАН ЗАКУПОК 2015</vt:lpstr>
      <vt:lpstr>Наименование раздела</vt:lpstr>
      <vt:lpstr>'1. ПЛАН ЗАКУПОК 2015'!Область_печати</vt:lpstr>
      <vt:lpstr>'Наименование раздела'!Область_печати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Дерябин</dc:creator>
  <cp:lastModifiedBy>Руцкая</cp:lastModifiedBy>
  <cp:lastPrinted>2015-01-26T10:49:25Z</cp:lastPrinted>
  <dcterms:created xsi:type="dcterms:W3CDTF">2013-06-26T10:39:27Z</dcterms:created>
  <dcterms:modified xsi:type="dcterms:W3CDTF">2015-06-17T11:55:43Z</dcterms:modified>
</cp:coreProperties>
</file>